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\управление\завучи\Федосеева Т.М\ВсОШ\2019-20\ШЭ\ИТОГИ\"/>
    </mc:Choice>
  </mc:AlternateContent>
  <bookViews>
    <workbookView xWindow="0" yWindow="0" windowWidth="19200" windowHeight="10965" activeTab="1"/>
  </bookViews>
  <sheets>
    <sheet name="победители" sheetId="2" r:id="rId1"/>
    <sheet name="призёр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5" i="1" l="1"/>
  <c r="H274" i="1"/>
  <c r="H273" i="1"/>
  <c r="H272" i="1"/>
  <c r="H271" i="1"/>
  <c r="H270" i="1"/>
  <c r="H269" i="1"/>
  <c r="H22" i="2"/>
  <c r="H268" i="1"/>
  <c r="H267" i="1"/>
  <c r="H266" i="1"/>
  <c r="H265" i="1"/>
  <c r="H264" i="1"/>
  <c r="H263" i="1"/>
  <c r="H262" i="1"/>
  <c r="H261" i="1"/>
  <c r="H260" i="1"/>
  <c r="H21" i="2"/>
  <c r="H259" i="1"/>
  <c r="H258" i="1"/>
  <c r="H257" i="1"/>
  <c r="H256" i="1"/>
  <c r="H255" i="1" l="1"/>
  <c r="H254" i="1"/>
  <c r="H253" i="1"/>
  <c r="H252" i="1"/>
  <c r="H251" i="1"/>
  <c r="H250" i="1"/>
  <c r="H249" i="1"/>
  <c r="H248" i="1" l="1"/>
  <c r="H247" i="1"/>
  <c r="H246" i="1"/>
  <c r="H245" i="1"/>
  <c r="H244" i="1"/>
  <c r="H243" i="1"/>
  <c r="H242" i="1"/>
  <c r="H241" i="1"/>
  <c r="H240" i="1"/>
  <c r="H239" i="1"/>
  <c r="H238" i="1"/>
  <c r="H237" i="1"/>
  <c r="H20" i="2"/>
  <c r="H236" i="1"/>
  <c r="H235" i="1"/>
  <c r="H234" i="1"/>
  <c r="H233" i="1"/>
  <c r="H232" i="1"/>
  <c r="H231" i="1"/>
  <c r="H230" i="1"/>
  <c r="H229" i="1"/>
  <c r="H19" i="2"/>
  <c r="H228" i="1"/>
  <c r="H227" i="1"/>
  <c r="H226" i="1"/>
  <c r="H225" i="1"/>
  <c r="H224" i="1"/>
  <c r="H223" i="1"/>
  <c r="H222" i="1"/>
  <c r="H221" i="1" l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18" i="2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 l="1"/>
  <c r="H192" i="1"/>
  <c r="H191" i="1"/>
  <c r="H190" i="1"/>
  <c r="H189" i="1"/>
  <c r="H188" i="1"/>
  <c r="H187" i="1"/>
  <c r="H17" i="2"/>
  <c r="H16" i="2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" i="2"/>
  <c r="H151" i="1"/>
  <c r="H150" i="1"/>
  <c r="H149" i="1"/>
  <c r="H145" i="1" l="1"/>
  <c r="H146" i="1"/>
  <c r="H147" i="1"/>
  <c r="H148" i="1"/>
  <c r="H14" i="2"/>
  <c r="H144" i="1"/>
  <c r="H143" i="1"/>
  <c r="H142" i="1"/>
  <c r="H141" i="1"/>
  <c r="H140" i="1"/>
  <c r="H139" i="1"/>
  <c r="H138" i="1"/>
  <c r="H137" i="1"/>
  <c r="H136" i="1"/>
  <c r="H135" i="1" l="1"/>
  <c r="H134" i="1"/>
  <c r="H133" i="1"/>
  <c r="H132" i="1"/>
  <c r="H131" i="1"/>
  <c r="H130" i="1"/>
  <c r="H129" i="1"/>
  <c r="H13" i="2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2" i="2"/>
  <c r="H11" i="2"/>
  <c r="H112" i="1" l="1"/>
  <c r="H111" i="1"/>
  <c r="H110" i="1"/>
  <c r="H109" i="1"/>
  <c r="H108" i="1"/>
  <c r="H107" i="1"/>
  <c r="H106" i="1"/>
  <c r="H105" i="1"/>
  <c r="H104" i="1"/>
  <c r="H103" i="1"/>
  <c r="H10" i="2"/>
  <c r="H9" i="2"/>
  <c r="H8" i="2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7" i="2"/>
  <c r="H6" i="2"/>
  <c r="H81" i="1" l="1"/>
  <c r="H80" i="1"/>
  <c r="H79" i="1"/>
  <c r="H78" i="1" l="1"/>
  <c r="H77" i="1"/>
  <c r="H76" i="1"/>
  <c r="H75" i="1"/>
  <c r="H74" i="1"/>
  <c r="H73" i="1"/>
  <c r="H72" i="1"/>
  <c r="H71" i="1"/>
  <c r="H70" i="1"/>
  <c r="H69" i="1"/>
  <c r="H68" i="1"/>
  <c r="H67" i="1"/>
  <c r="H66" i="1"/>
  <c r="H5" i="2" l="1"/>
</calcChain>
</file>

<file path=xl/sharedStrings.xml><?xml version="1.0" encoding="utf-8"?>
<sst xmlns="http://schemas.openxmlformats.org/spreadsheetml/2006/main" count="1789" uniqueCount="348">
  <si>
    <t>предмет</t>
  </si>
  <si>
    <t>ф</t>
  </si>
  <si>
    <t>и</t>
  </si>
  <si>
    <t>о</t>
  </si>
  <si>
    <t>Пол</t>
  </si>
  <si>
    <t>Класс обучения</t>
  </si>
  <si>
    <t>Количество баллов</t>
  </si>
  <si>
    <t>Статус</t>
  </si>
  <si>
    <t xml:space="preserve">Комарова </t>
  </si>
  <si>
    <t xml:space="preserve">Алёна </t>
  </si>
  <si>
    <t>Дмитриевна</t>
  </si>
  <si>
    <t>ж</t>
  </si>
  <si>
    <t>ПРИЗЕР</t>
  </si>
  <si>
    <t>5г</t>
  </si>
  <si>
    <t>% в рейтинге</t>
  </si>
  <si>
    <t>ОБЖ</t>
  </si>
  <si>
    <t xml:space="preserve">Загидуллин  </t>
  </si>
  <si>
    <t>Владислав</t>
  </si>
  <si>
    <t>Ринатович</t>
  </si>
  <si>
    <t>м</t>
  </si>
  <si>
    <t xml:space="preserve">Вандышев </t>
  </si>
  <si>
    <t xml:space="preserve">Иван </t>
  </si>
  <si>
    <t>Евгеньевич</t>
  </si>
  <si>
    <t xml:space="preserve">Ноговицин  </t>
  </si>
  <si>
    <t>Михаил</t>
  </si>
  <si>
    <t>Романович</t>
  </si>
  <si>
    <t xml:space="preserve">Попова </t>
  </si>
  <si>
    <t xml:space="preserve"> Ирина</t>
  </si>
  <si>
    <t xml:space="preserve">Бутов  </t>
  </si>
  <si>
    <t>Константинович</t>
  </si>
  <si>
    <t xml:space="preserve">Корниец  </t>
  </si>
  <si>
    <t>Диана</t>
  </si>
  <si>
    <t>Денисовна</t>
  </si>
  <si>
    <t>Балде</t>
  </si>
  <si>
    <t xml:space="preserve"> Степан </t>
  </si>
  <si>
    <t>Егорович</t>
  </si>
  <si>
    <t>математика</t>
  </si>
  <si>
    <t xml:space="preserve">Андриевич </t>
  </si>
  <si>
    <t xml:space="preserve">Ольга </t>
  </si>
  <si>
    <t>ПОБЕДИТЕЛЬ</t>
  </si>
  <si>
    <t xml:space="preserve">Задоева  </t>
  </si>
  <si>
    <t>Ольга</t>
  </si>
  <si>
    <t>Романовна</t>
  </si>
  <si>
    <t>матаматика</t>
  </si>
  <si>
    <t>фамилия</t>
  </si>
  <si>
    <t>имя</t>
  </si>
  <si>
    <t>отчество</t>
  </si>
  <si>
    <t xml:space="preserve">Хан </t>
  </si>
  <si>
    <t xml:space="preserve"> Елена</t>
  </si>
  <si>
    <t>Евгеньевна</t>
  </si>
  <si>
    <t xml:space="preserve">Попов </t>
  </si>
  <si>
    <t xml:space="preserve"> Фёдор</t>
  </si>
  <si>
    <t>Никитич</t>
  </si>
  <si>
    <t xml:space="preserve">Светлова  </t>
  </si>
  <si>
    <t>Алиса</t>
  </si>
  <si>
    <t>Михайловна</t>
  </si>
  <si>
    <t xml:space="preserve">Тюленева </t>
  </si>
  <si>
    <t xml:space="preserve">Алиса </t>
  </si>
  <si>
    <t>Антоновна</t>
  </si>
  <si>
    <t xml:space="preserve">Лисняковская </t>
  </si>
  <si>
    <t xml:space="preserve">Анжела </t>
  </si>
  <si>
    <t>Артемовна</t>
  </si>
  <si>
    <t xml:space="preserve">Старынина </t>
  </si>
  <si>
    <t xml:space="preserve">Полина </t>
  </si>
  <si>
    <t xml:space="preserve">Швецова </t>
  </si>
  <si>
    <t xml:space="preserve">Арина </t>
  </si>
  <si>
    <t>Ильинична</t>
  </si>
  <si>
    <t xml:space="preserve">Коваленко  </t>
  </si>
  <si>
    <t>Сергий</t>
  </si>
  <si>
    <t>Николаевич</t>
  </si>
  <si>
    <t xml:space="preserve">Алексеев </t>
  </si>
  <si>
    <t xml:space="preserve">Кирилл </t>
  </si>
  <si>
    <t>Владимирович</t>
  </si>
  <si>
    <t xml:space="preserve">Королева </t>
  </si>
  <si>
    <t xml:space="preserve">Елизавета </t>
  </si>
  <si>
    <t xml:space="preserve">Эрих </t>
  </si>
  <si>
    <t xml:space="preserve"> Альберт</t>
  </si>
  <si>
    <t>Александрович</t>
  </si>
  <si>
    <t>Кязимов</t>
  </si>
  <si>
    <t xml:space="preserve"> Оскар </t>
  </si>
  <si>
    <t>Бахтияр оглы</t>
  </si>
  <si>
    <t>Шустова</t>
  </si>
  <si>
    <t xml:space="preserve">Кристина </t>
  </si>
  <si>
    <t>Николаевна</t>
  </si>
  <si>
    <t xml:space="preserve">Прищепова </t>
  </si>
  <si>
    <t>Елизавета</t>
  </si>
  <si>
    <t>Шалунов</t>
  </si>
  <si>
    <t>Вясеслав</t>
  </si>
  <si>
    <t>Дмитриевич</t>
  </si>
  <si>
    <t>Доронин</t>
  </si>
  <si>
    <t>Артём</t>
  </si>
  <si>
    <t xml:space="preserve">Епифанцева </t>
  </si>
  <si>
    <t xml:space="preserve">Марина  </t>
  </si>
  <si>
    <t>Андреевна</t>
  </si>
  <si>
    <t xml:space="preserve">Жестков </t>
  </si>
  <si>
    <t xml:space="preserve">Владимир </t>
  </si>
  <si>
    <t xml:space="preserve">Юшина </t>
  </si>
  <si>
    <t xml:space="preserve">Карина </t>
  </si>
  <si>
    <t>Александровна</t>
  </si>
  <si>
    <t xml:space="preserve">Семушева  </t>
  </si>
  <si>
    <t>Алексеевна</t>
  </si>
  <si>
    <t xml:space="preserve">Шарова </t>
  </si>
  <si>
    <t xml:space="preserve">Ксения </t>
  </si>
  <si>
    <t xml:space="preserve">Быков  </t>
  </si>
  <si>
    <t>Вадим</t>
  </si>
  <si>
    <t>Олегович</t>
  </si>
  <si>
    <t xml:space="preserve">Дорофеева </t>
  </si>
  <si>
    <t xml:space="preserve">Борисов </t>
  </si>
  <si>
    <t xml:space="preserve">Матвей </t>
  </si>
  <si>
    <t>Алексеевич</t>
  </si>
  <si>
    <t xml:space="preserve">Амирова </t>
  </si>
  <si>
    <t>Георгиевна</t>
  </si>
  <si>
    <t xml:space="preserve">Ким  </t>
  </si>
  <si>
    <t>Анастасия</t>
  </si>
  <si>
    <t>Леонидовна</t>
  </si>
  <si>
    <t xml:space="preserve">Штрекалкин </t>
  </si>
  <si>
    <t xml:space="preserve">Михаил </t>
  </si>
  <si>
    <t>Сергеевич</t>
  </si>
  <si>
    <t xml:space="preserve">Колесников </t>
  </si>
  <si>
    <t>Данила</t>
  </si>
  <si>
    <t>Витальевич</t>
  </si>
  <si>
    <t xml:space="preserve">Астанин  </t>
  </si>
  <si>
    <t>Андреевич</t>
  </si>
  <si>
    <t>Шидловский</t>
  </si>
  <si>
    <t>Илья</t>
  </si>
  <si>
    <t>Игоревич</t>
  </si>
  <si>
    <t xml:space="preserve">Сюльгина </t>
  </si>
  <si>
    <t>Вероника</t>
  </si>
  <si>
    <t xml:space="preserve">Петров </t>
  </si>
  <si>
    <t xml:space="preserve">Александр </t>
  </si>
  <si>
    <t xml:space="preserve">Шимко  </t>
  </si>
  <si>
    <t>Екатерина</t>
  </si>
  <si>
    <t>Сергеевна</t>
  </si>
  <si>
    <t xml:space="preserve">Горький  </t>
  </si>
  <si>
    <t>Кирилл</t>
  </si>
  <si>
    <t>Ломтев</t>
  </si>
  <si>
    <t>Фёдор</t>
  </si>
  <si>
    <t xml:space="preserve">Молодавский  </t>
  </si>
  <si>
    <t>Станислав</t>
  </si>
  <si>
    <t xml:space="preserve">Болдарева </t>
  </si>
  <si>
    <t xml:space="preserve">Дарья </t>
  </si>
  <si>
    <t>английский</t>
  </si>
  <si>
    <t xml:space="preserve">Чернова </t>
  </si>
  <si>
    <t xml:space="preserve">Мария </t>
  </si>
  <si>
    <t xml:space="preserve">Полянская </t>
  </si>
  <si>
    <t>Полина</t>
  </si>
  <si>
    <t xml:space="preserve">Воронина  </t>
  </si>
  <si>
    <t>Варвара</t>
  </si>
  <si>
    <t>Владимировна</t>
  </si>
  <si>
    <t xml:space="preserve">Муштина </t>
  </si>
  <si>
    <t xml:space="preserve">Ирина </t>
  </si>
  <si>
    <t>Акулинкина</t>
  </si>
  <si>
    <t>Анна</t>
  </si>
  <si>
    <t>Климов</t>
  </si>
  <si>
    <t xml:space="preserve">Максим </t>
  </si>
  <si>
    <t>Вяткина</t>
  </si>
  <si>
    <t>Ева</t>
  </si>
  <si>
    <t xml:space="preserve">Лазарев  </t>
  </si>
  <si>
    <t>Андрей</t>
  </si>
  <si>
    <t xml:space="preserve">Бойкова </t>
  </si>
  <si>
    <t xml:space="preserve">Валерия </t>
  </si>
  <si>
    <t xml:space="preserve">Гимадудинова </t>
  </si>
  <si>
    <t xml:space="preserve">Суханова </t>
  </si>
  <si>
    <t>Игоревна</t>
  </si>
  <si>
    <t>Хан</t>
  </si>
  <si>
    <t xml:space="preserve">Анастасия </t>
  </si>
  <si>
    <t xml:space="preserve">Милашевич  </t>
  </si>
  <si>
    <t xml:space="preserve">Кубан  </t>
  </si>
  <si>
    <t>Александр</t>
  </si>
  <si>
    <t>Берунова</t>
  </si>
  <si>
    <t>Ульяна</t>
  </si>
  <si>
    <t xml:space="preserve"> Емельянов </t>
  </si>
  <si>
    <t>Вячеславович</t>
  </si>
  <si>
    <t xml:space="preserve">Рослякова </t>
  </si>
  <si>
    <t xml:space="preserve">Мотина </t>
  </si>
  <si>
    <t xml:space="preserve">Алина </t>
  </si>
  <si>
    <t xml:space="preserve">Никита </t>
  </si>
  <si>
    <t xml:space="preserve">Сериков </t>
  </si>
  <si>
    <t>биология</t>
  </si>
  <si>
    <t>Денисович</t>
  </si>
  <si>
    <t xml:space="preserve">Даурцева </t>
  </si>
  <si>
    <t xml:space="preserve">Кондрашина </t>
  </si>
  <si>
    <t xml:space="preserve">Таисия </t>
  </si>
  <si>
    <t xml:space="preserve">Заводина </t>
  </si>
  <si>
    <t xml:space="preserve">Софья </t>
  </si>
  <si>
    <t xml:space="preserve">Баканова </t>
  </si>
  <si>
    <t xml:space="preserve">Фарафонтов </t>
  </si>
  <si>
    <t xml:space="preserve">Котовщиков  </t>
  </si>
  <si>
    <t>Святослав</t>
  </si>
  <si>
    <t>география</t>
  </si>
  <si>
    <t xml:space="preserve">Ситников </t>
  </si>
  <si>
    <t>Дмитрий</t>
  </si>
  <si>
    <t>информатика</t>
  </si>
  <si>
    <t xml:space="preserve">Ястребкова  </t>
  </si>
  <si>
    <t>Яна</t>
  </si>
  <si>
    <t>Лахтюкова</t>
  </si>
  <si>
    <t xml:space="preserve">Лобачева </t>
  </si>
  <si>
    <t xml:space="preserve">Дарина </t>
  </si>
  <si>
    <t xml:space="preserve">Курбатов  </t>
  </si>
  <si>
    <t>Евгений</t>
  </si>
  <si>
    <t xml:space="preserve">Иваненко </t>
  </si>
  <si>
    <t xml:space="preserve">Сергей </t>
  </si>
  <si>
    <t>Жучков</t>
  </si>
  <si>
    <t xml:space="preserve"> Егор </t>
  </si>
  <si>
    <t xml:space="preserve">Кайгородова  </t>
  </si>
  <si>
    <t>Мария</t>
  </si>
  <si>
    <t>Юрьевна</t>
  </si>
  <si>
    <t xml:space="preserve">Карасев  </t>
  </si>
  <si>
    <t>Иван</t>
  </si>
  <si>
    <t>Петрович</t>
  </si>
  <si>
    <t xml:space="preserve">Новикова  </t>
  </si>
  <si>
    <t xml:space="preserve">Глухих  </t>
  </si>
  <si>
    <t>Семён</t>
  </si>
  <si>
    <t xml:space="preserve">Бондаренко </t>
  </si>
  <si>
    <t xml:space="preserve">Валентина </t>
  </si>
  <si>
    <t>Ивановна</t>
  </si>
  <si>
    <t xml:space="preserve">Зырянова </t>
  </si>
  <si>
    <t xml:space="preserve">Василиса </t>
  </si>
  <si>
    <t xml:space="preserve">Ефименко  </t>
  </si>
  <si>
    <t xml:space="preserve">Журавлёва </t>
  </si>
  <si>
    <t xml:space="preserve">Ульяна </t>
  </si>
  <si>
    <t>Станиславовна</t>
  </si>
  <si>
    <t xml:space="preserve">Кузнецов </t>
  </si>
  <si>
    <t xml:space="preserve">Макар </t>
  </si>
  <si>
    <t>Адамский</t>
  </si>
  <si>
    <t xml:space="preserve">Новикова </t>
  </si>
  <si>
    <t xml:space="preserve">Рязанцев </t>
  </si>
  <si>
    <t xml:space="preserve">Тимофей </t>
  </si>
  <si>
    <t>Артёмович</t>
  </si>
  <si>
    <t xml:space="preserve">Курдынский </t>
  </si>
  <si>
    <t xml:space="preserve">Роман </t>
  </si>
  <si>
    <t>Викторович</t>
  </si>
  <si>
    <t xml:space="preserve">Азарова </t>
  </si>
  <si>
    <t xml:space="preserve">Бубенов  </t>
  </si>
  <si>
    <t xml:space="preserve">Дмитрий </t>
  </si>
  <si>
    <t>история</t>
  </si>
  <si>
    <t xml:space="preserve">Гимадудинов  </t>
  </si>
  <si>
    <t>Владиславович</t>
  </si>
  <si>
    <t xml:space="preserve">Андрей </t>
  </si>
  <si>
    <t xml:space="preserve">Новицкий </t>
  </si>
  <si>
    <t xml:space="preserve">Бирюшева </t>
  </si>
  <si>
    <t xml:space="preserve">Элина </t>
  </si>
  <si>
    <t>Ришатовна</t>
  </si>
  <si>
    <t xml:space="preserve">Мефодовская  </t>
  </si>
  <si>
    <t>Анжелика</t>
  </si>
  <si>
    <t xml:space="preserve">Загайнова </t>
  </si>
  <si>
    <t>Марина</t>
  </si>
  <si>
    <t xml:space="preserve">Коршунов  </t>
  </si>
  <si>
    <t xml:space="preserve">Плиско  </t>
  </si>
  <si>
    <t>Алина</t>
  </si>
  <si>
    <t>Валерьевна</t>
  </si>
  <si>
    <t xml:space="preserve">Попова  </t>
  </si>
  <si>
    <t>Софья</t>
  </si>
  <si>
    <t xml:space="preserve">Черевко  </t>
  </si>
  <si>
    <t xml:space="preserve">Чиканова </t>
  </si>
  <si>
    <t xml:space="preserve">Екатерина </t>
  </si>
  <si>
    <t xml:space="preserve">Буратынская </t>
  </si>
  <si>
    <t xml:space="preserve">Юлия </t>
  </si>
  <si>
    <t>литература</t>
  </si>
  <si>
    <t xml:space="preserve">Шаркова  </t>
  </si>
  <si>
    <t>Максимовна</t>
  </si>
  <si>
    <t>Баяндина</t>
  </si>
  <si>
    <t>Арина</t>
  </si>
  <si>
    <t>обществознание</t>
  </si>
  <si>
    <t>Бойкова</t>
  </si>
  <si>
    <t>Валерия</t>
  </si>
  <si>
    <t>Иванова</t>
  </si>
  <si>
    <t>Федоровна</t>
  </si>
  <si>
    <t>Мешков</t>
  </si>
  <si>
    <t>Сюльгина</t>
  </si>
  <si>
    <t>Кондрычина</t>
  </si>
  <si>
    <t>Колушенкова</t>
  </si>
  <si>
    <t>Константиновна</t>
  </si>
  <si>
    <t>Рослякова</t>
  </si>
  <si>
    <t>Гусев</t>
  </si>
  <si>
    <t>Даниил</t>
  </si>
  <si>
    <t>Губин</t>
  </si>
  <si>
    <t>Николай</t>
  </si>
  <si>
    <t>Кочнев</t>
  </si>
  <si>
    <t>Ревенко</t>
  </si>
  <si>
    <t xml:space="preserve"> Мария </t>
  </si>
  <si>
    <t xml:space="preserve">Кочнев  </t>
  </si>
  <si>
    <t>Антон</t>
  </si>
  <si>
    <t xml:space="preserve">Ларионова </t>
  </si>
  <si>
    <t xml:space="preserve">Ирина  </t>
  </si>
  <si>
    <t xml:space="preserve">Махнева </t>
  </si>
  <si>
    <t>Минина</t>
  </si>
  <si>
    <t>Витальевна</t>
  </si>
  <si>
    <t xml:space="preserve">Плиско </t>
  </si>
  <si>
    <t>Валерьевич</t>
  </si>
  <si>
    <t xml:space="preserve">Попов  </t>
  </si>
  <si>
    <t>Константин</t>
  </si>
  <si>
    <t xml:space="preserve">Свилин </t>
  </si>
  <si>
    <t xml:space="preserve">Епифанов </t>
  </si>
  <si>
    <t xml:space="preserve">Даниил </t>
  </si>
  <si>
    <t>Кайгородова</t>
  </si>
  <si>
    <t xml:space="preserve">Ивашин  </t>
  </si>
  <si>
    <t>Тимофей</t>
  </si>
  <si>
    <t>русский</t>
  </si>
  <si>
    <t xml:space="preserve">Шушакова </t>
  </si>
  <si>
    <t>Ж</t>
  </si>
  <si>
    <t>Петрова</t>
  </si>
  <si>
    <t>Дарина</t>
  </si>
  <si>
    <t>Ян</t>
  </si>
  <si>
    <t>Граков</t>
  </si>
  <si>
    <t xml:space="preserve"> Иван </t>
  </si>
  <si>
    <t>Юрьевич</t>
  </si>
  <si>
    <t>Артёмовна</t>
  </si>
  <si>
    <t>победитель</t>
  </si>
  <si>
    <t xml:space="preserve">Шимко </t>
  </si>
  <si>
    <t>Татьяна</t>
  </si>
  <si>
    <t xml:space="preserve"> Сергеевна</t>
  </si>
  <si>
    <t>Охрименко</t>
  </si>
  <si>
    <t xml:space="preserve">Шаманаев  </t>
  </si>
  <si>
    <t>Владимир</t>
  </si>
  <si>
    <t xml:space="preserve">Фахреев </t>
  </si>
  <si>
    <t>Камиль</t>
  </si>
  <si>
    <t xml:space="preserve"> Рашитович</t>
  </si>
  <si>
    <t xml:space="preserve">Якубовский  </t>
  </si>
  <si>
    <t>Марк</t>
  </si>
  <si>
    <t>Эдуардович</t>
  </si>
  <si>
    <t>Петроченко</t>
  </si>
  <si>
    <t xml:space="preserve">Ларионов </t>
  </si>
  <si>
    <t xml:space="preserve">Артур </t>
  </si>
  <si>
    <t>Марселевич</t>
  </si>
  <si>
    <t xml:space="preserve">Губин </t>
  </si>
  <si>
    <t xml:space="preserve">Николай </t>
  </si>
  <si>
    <t>Карпенко</t>
  </si>
  <si>
    <t>физика</t>
  </si>
  <si>
    <t xml:space="preserve">Козлов </t>
  </si>
  <si>
    <t xml:space="preserve">Федор </t>
  </si>
  <si>
    <t xml:space="preserve">Александра </t>
  </si>
  <si>
    <t xml:space="preserve">Гейштов  </t>
  </si>
  <si>
    <t>Алексей</t>
  </si>
  <si>
    <t xml:space="preserve">Пророк </t>
  </si>
  <si>
    <t>Павлович</t>
  </si>
  <si>
    <t xml:space="preserve">Горлова </t>
  </si>
  <si>
    <t xml:space="preserve">Майер  </t>
  </si>
  <si>
    <t>право</t>
  </si>
  <si>
    <t xml:space="preserve">Кондрычина </t>
  </si>
  <si>
    <t xml:space="preserve">Дадашова </t>
  </si>
  <si>
    <t xml:space="preserve">Эльвира </t>
  </si>
  <si>
    <t>Назимовна</t>
  </si>
  <si>
    <t>экономика</t>
  </si>
  <si>
    <t xml:space="preserve">Огнева </t>
  </si>
  <si>
    <t xml:space="preserve">Колушенкова </t>
  </si>
  <si>
    <t>Степанченко</t>
  </si>
  <si>
    <t>Таисия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</si>
</sst>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5" fillId="0" borderId="0" applyNumberForma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2" fillId="0" borderId="0"/>
  </cellStyleXfs>
  <cellXfs count="163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2" borderId="1" xfId="0" applyNumberFormat="1" applyFont="1" applyFill="1" applyBorder="1" applyAlignment="1" applyProtection="1">
      <alignment horizontal="center" wrapText="1"/>
      <protection hidden="1"/>
    </xf>
    <xf numFmtId="0" fontId="2" fillId="2" borderId="2" xfId="0" applyFont="1" applyFill="1" applyBorder="1" applyAlignment="1" applyProtection="1">
      <alignment horizontal="center" wrapText="1"/>
      <protection hidden="1"/>
    </xf>
    <xf numFmtId="2" fontId="2" fillId="2" borderId="1" xfId="0" applyNumberFormat="1" applyFont="1" applyFill="1" applyBorder="1" applyAlignment="1" applyProtection="1">
      <alignment horizontal="center" wrapText="1"/>
      <protection hidden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14" fontId="3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10" fillId="2" borderId="1" xfId="0" applyFont="1" applyFill="1" applyBorder="1" applyAlignment="1" applyProtection="1">
      <alignment horizontal="center" wrapText="1"/>
      <protection hidden="1"/>
    </xf>
    <xf numFmtId="0" fontId="10" fillId="2" borderId="1" xfId="0" applyNumberFormat="1" applyFont="1" applyFill="1" applyBorder="1" applyAlignment="1" applyProtection="1">
      <alignment horizontal="center" wrapText="1"/>
      <protection hidden="1"/>
    </xf>
    <xf numFmtId="2" fontId="10" fillId="2" borderId="1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/>
    <xf numFmtId="0" fontId="11" fillId="0" borderId="0" xfId="0" applyFont="1"/>
    <xf numFmtId="0" fontId="3" fillId="0" borderId="0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3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14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vertical="center"/>
    </xf>
    <xf numFmtId="0" fontId="2" fillId="2" borderId="3" xfId="0" applyFont="1" applyFill="1" applyBorder="1" applyAlignment="1" applyProtection="1">
      <alignment horizontal="right" vertical="center"/>
      <protection locked="0"/>
    </xf>
    <xf numFmtId="2" fontId="2" fillId="2" borderId="3" xfId="0" applyNumberFormat="1" applyFont="1" applyFill="1" applyBorder="1" applyAlignment="1" applyProtection="1">
      <alignment vertical="center"/>
      <protection locked="0"/>
    </xf>
    <xf numFmtId="0" fontId="2" fillId="2" borderId="3" xfId="0" quotePrefix="1" applyFont="1" applyFill="1" applyBorder="1" applyAlignment="1" applyProtection="1">
      <alignment vertical="center"/>
      <protection locked="0" hidden="1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2" fontId="2" fillId="2" borderId="8" xfId="11" applyNumberFormat="1" applyFont="1" applyFill="1" applyBorder="1" applyAlignment="1" applyProtection="1">
      <alignment horizontal="center" vertical="center"/>
      <protection locked="0"/>
    </xf>
    <xf numFmtId="0" fontId="2" fillId="2" borderId="8" xfId="1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 hidden="1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2" fontId="2" fillId="0" borderId="8" xfId="11" applyNumberFormat="1" applyFont="1" applyFill="1" applyBorder="1" applyAlignment="1" applyProtection="1">
      <alignment horizontal="center" vertical="center"/>
      <protection locked="0"/>
    </xf>
    <xf numFmtId="0" fontId="2" fillId="0" borderId="8" xfId="1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/>
      <protection locked="0"/>
    </xf>
    <xf numFmtId="0" fontId="1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wrapText="1"/>
      <protection locked="0"/>
    </xf>
    <xf numFmtId="1" fontId="2" fillId="0" borderId="8" xfId="0" applyNumberFormat="1" applyFont="1" applyFill="1" applyBorder="1" applyAlignment="1" applyProtection="1">
      <alignment horizontal="center"/>
      <protection locked="0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2" fontId="2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/>
    <xf numFmtId="0" fontId="3" fillId="2" borderId="8" xfId="0" applyFont="1" applyFill="1" applyBorder="1"/>
    <xf numFmtId="0" fontId="3" fillId="0" borderId="8" xfId="0" applyFont="1" applyBorder="1" applyAlignment="1">
      <alignment vertical="center" wrapText="1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4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2">
    <cellStyle name="Excel Built-in Normal" xfId="6"/>
    <cellStyle name="Excel Built-in Normal 2" xfId="3"/>
    <cellStyle name="Обычный" xfId="0" builtinId="0"/>
    <cellStyle name="Обычный 13" xfId="5"/>
    <cellStyle name="Обычный 14" xfId="7"/>
    <cellStyle name="Обычный 2" xfId="4"/>
    <cellStyle name="Обычный 2 2" xfId="2"/>
    <cellStyle name="Обычный 2 3 4" xfId="8"/>
    <cellStyle name="Обычный 24" xfId="10"/>
    <cellStyle name="Обычный 3 3" xfId="11"/>
    <cellStyle name="Обычный 35 3" xfId="1"/>
    <cellStyle name="Обычный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2" sqref="J2:J22"/>
    </sheetView>
  </sheetViews>
  <sheetFormatPr defaultRowHeight="15.75" x14ac:dyDescent="0.25"/>
  <cols>
    <col min="1" max="1" width="19.28515625" style="29" customWidth="1"/>
    <col min="2" max="2" width="15.140625" customWidth="1"/>
    <col min="4" max="4" width="16" customWidth="1"/>
    <col min="9" max="9" width="17.140625" customWidth="1"/>
  </cols>
  <sheetData>
    <row r="1" spans="1:11" s="29" customFormat="1" ht="45" x14ac:dyDescent="0.25">
      <c r="A1" s="29" t="s">
        <v>0</v>
      </c>
      <c r="B1" s="29" t="s">
        <v>44</v>
      </c>
      <c r="C1" s="29" t="s">
        <v>45</v>
      </c>
      <c r="D1" s="29" t="s">
        <v>46</v>
      </c>
      <c r="E1" s="1" t="s">
        <v>4</v>
      </c>
      <c r="F1" s="26" t="s">
        <v>5</v>
      </c>
      <c r="G1" s="27" t="s">
        <v>6</v>
      </c>
      <c r="H1" s="28" t="s">
        <v>14</v>
      </c>
      <c r="I1" s="3" t="s">
        <v>7</v>
      </c>
    </row>
    <row r="2" spans="1:11" ht="18" customHeight="1" x14ac:dyDescent="0.25">
      <c r="A2" s="29" t="s">
        <v>43</v>
      </c>
      <c r="B2" s="33" t="s">
        <v>37</v>
      </c>
      <c r="C2" s="32" t="s">
        <v>38</v>
      </c>
      <c r="D2" s="32" t="s">
        <v>10</v>
      </c>
      <c r="E2" s="32" t="s">
        <v>11</v>
      </c>
      <c r="F2" s="32">
        <v>6</v>
      </c>
      <c r="G2" s="34">
        <v>35</v>
      </c>
      <c r="H2" s="35">
        <v>100</v>
      </c>
      <c r="I2" s="82" t="s">
        <v>39</v>
      </c>
      <c r="J2">
        <v>1</v>
      </c>
    </row>
    <row r="3" spans="1:11" x14ac:dyDescent="0.25">
      <c r="A3" s="29" t="s">
        <v>43</v>
      </c>
      <c r="B3" s="33" t="s">
        <v>40</v>
      </c>
      <c r="C3" s="32" t="s">
        <v>41</v>
      </c>
      <c r="D3" s="32" t="s">
        <v>42</v>
      </c>
      <c r="E3" s="32" t="s">
        <v>11</v>
      </c>
      <c r="F3" s="32">
        <v>6</v>
      </c>
      <c r="G3" s="34">
        <v>35</v>
      </c>
      <c r="H3" s="35">
        <v>100</v>
      </c>
      <c r="I3" s="82" t="s">
        <v>39</v>
      </c>
      <c r="J3">
        <v>2</v>
      </c>
    </row>
    <row r="4" spans="1:11" x14ac:dyDescent="0.25">
      <c r="A4" s="29" t="s">
        <v>43</v>
      </c>
      <c r="B4" s="48" t="s">
        <v>47</v>
      </c>
      <c r="C4" s="47" t="s">
        <v>48</v>
      </c>
      <c r="D4" s="47" t="s">
        <v>49</v>
      </c>
      <c r="E4" s="47" t="s">
        <v>11</v>
      </c>
      <c r="F4" s="47">
        <v>6</v>
      </c>
      <c r="G4" s="49">
        <v>32</v>
      </c>
      <c r="H4" s="50">
        <v>91.428571428571431</v>
      </c>
      <c r="I4" s="82" t="s">
        <v>39</v>
      </c>
      <c r="J4">
        <v>3</v>
      </c>
    </row>
    <row r="5" spans="1:11" x14ac:dyDescent="0.25">
      <c r="A5" s="29" t="s">
        <v>141</v>
      </c>
      <c r="B5" s="43" t="s">
        <v>159</v>
      </c>
      <c r="C5" s="5" t="s">
        <v>160</v>
      </c>
      <c r="D5" s="5" t="s">
        <v>132</v>
      </c>
      <c r="E5" s="5" t="s">
        <v>11</v>
      </c>
      <c r="F5" s="5">
        <v>11</v>
      </c>
      <c r="G5" s="44">
        <v>41</v>
      </c>
      <c r="H5" s="45">
        <f>G5/45*100</f>
        <v>91.111111111111114</v>
      </c>
      <c r="I5" s="44" t="s">
        <v>39</v>
      </c>
      <c r="J5">
        <v>4</v>
      </c>
      <c r="K5" s="104"/>
    </row>
    <row r="6" spans="1:11" ht="16.5" customHeight="1" x14ac:dyDescent="0.25">
      <c r="A6" s="29" t="s">
        <v>192</v>
      </c>
      <c r="B6" s="86" t="s">
        <v>190</v>
      </c>
      <c r="C6" s="82" t="s">
        <v>191</v>
      </c>
      <c r="D6" s="82" t="s">
        <v>109</v>
      </c>
      <c r="E6" s="82" t="s">
        <v>19</v>
      </c>
      <c r="F6" s="82">
        <v>5</v>
      </c>
      <c r="G6" s="82">
        <v>25</v>
      </c>
      <c r="H6" s="95">
        <f>G6/25*100</f>
        <v>100</v>
      </c>
      <c r="I6" s="82" t="s">
        <v>39</v>
      </c>
      <c r="J6">
        <v>5</v>
      </c>
      <c r="K6" s="104"/>
    </row>
    <row r="7" spans="1:11" x14ac:dyDescent="0.25">
      <c r="A7" s="29" t="s">
        <v>192</v>
      </c>
      <c r="B7" s="86" t="s">
        <v>47</v>
      </c>
      <c r="C7" s="92" t="s">
        <v>48</v>
      </c>
      <c r="D7" s="92" t="s">
        <v>49</v>
      </c>
      <c r="E7" s="92" t="s">
        <v>11</v>
      </c>
      <c r="F7" s="92">
        <v>6</v>
      </c>
      <c r="G7" s="82">
        <v>24</v>
      </c>
      <c r="H7" s="95">
        <f>G7/25*100</f>
        <v>96</v>
      </c>
      <c r="I7" s="82" t="s">
        <v>39</v>
      </c>
      <c r="J7">
        <v>6</v>
      </c>
      <c r="K7" s="104"/>
    </row>
    <row r="8" spans="1:11" x14ac:dyDescent="0.25">
      <c r="A8" s="29" t="s">
        <v>192</v>
      </c>
      <c r="B8" s="84" t="s">
        <v>218</v>
      </c>
      <c r="C8" s="83" t="s">
        <v>124</v>
      </c>
      <c r="D8" s="83" t="s">
        <v>109</v>
      </c>
      <c r="E8" s="83" t="s">
        <v>19</v>
      </c>
      <c r="F8" s="83">
        <v>8</v>
      </c>
      <c r="G8" s="88">
        <v>40</v>
      </c>
      <c r="H8" s="82">
        <f>G8/40*100</f>
        <v>100</v>
      </c>
      <c r="I8" s="82" t="s">
        <v>39</v>
      </c>
      <c r="J8">
        <v>7</v>
      </c>
      <c r="K8" s="104"/>
    </row>
    <row r="9" spans="1:11" x14ac:dyDescent="0.25">
      <c r="A9" s="29" t="s">
        <v>192</v>
      </c>
      <c r="B9" s="84" t="s">
        <v>101</v>
      </c>
      <c r="C9" s="83" t="s">
        <v>102</v>
      </c>
      <c r="D9" s="83" t="s">
        <v>10</v>
      </c>
      <c r="E9" s="83" t="s">
        <v>11</v>
      </c>
      <c r="F9" s="83">
        <v>8</v>
      </c>
      <c r="G9" s="86">
        <v>40</v>
      </c>
      <c r="H9" s="82">
        <f>G9/40*100</f>
        <v>100</v>
      </c>
      <c r="I9" s="82" t="s">
        <v>39</v>
      </c>
      <c r="J9">
        <v>8</v>
      </c>
    </row>
    <row r="10" spans="1:11" x14ac:dyDescent="0.25">
      <c r="A10" s="29" t="s">
        <v>192</v>
      </c>
      <c r="B10" s="84" t="s">
        <v>219</v>
      </c>
      <c r="C10" s="83" t="s">
        <v>220</v>
      </c>
      <c r="D10" s="83" t="s">
        <v>221</v>
      </c>
      <c r="E10" s="83" t="s">
        <v>11</v>
      </c>
      <c r="F10" s="83">
        <v>8</v>
      </c>
      <c r="G10" s="88">
        <v>39</v>
      </c>
      <c r="H10" s="82">
        <f>G10/40*100</f>
        <v>97.5</v>
      </c>
      <c r="I10" s="82" t="s">
        <v>39</v>
      </c>
      <c r="J10">
        <v>9</v>
      </c>
    </row>
    <row r="11" spans="1:11" x14ac:dyDescent="0.25">
      <c r="A11" s="29" t="s">
        <v>235</v>
      </c>
      <c r="B11" s="105" t="s">
        <v>26</v>
      </c>
      <c r="C11" s="92" t="s">
        <v>27</v>
      </c>
      <c r="D11" s="92" t="s">
        <v>10</v>
      </c>
      <c r="E11" s="92" t="s">
        <v>11</v>
      </c>
      <c r="F11" s="82">
        <v>5</v>
      </c>
      <c r="G11" s="82">
        <v>23</v>
      </c>
      <c r="H11" s="95">
        <f>G11/25*100</f>
        <v>92</v>
      </c>
      <c r="I11" s="82" t="s">
        <v>39</v>
      </c>
      <c r="J11">
        <v>10</v>
      </c>
    </row>
    <row r="12" spans="1:11" x14ac:dyDescent="0.25">
      <c r="A12" s="29" t="s">
        <v>235</v>
      </c>
      <c r="B12" s="105" t="s">
        <v>190</v>
      </c>
      <c r="C12" s="92" t="s">
        <v>234</v>
      </c>
      <c r="D12" s="92" t="s">
        <v>109</v>
      </c>
      <c r="E12" s="92" t="s">
        <v>19</v>
      </c>
      <c r="F12" s="82">
        <v>5</v>
      </c>
      <c r="G12" s="82">
        <v>23</v>
      </c>
      <c r="H12" s="95">
        <f>G12/25*100</f>
        <v>92</v>
      </c>
      <c r="I12" s="82" t="s">
        <v>39</v>
      </c>
      <c r="J12">
        <v>11</v>
      </c>
    </row>
    <row r="13" spans="1:11" x14ac:dyDescent="0.25">
      <c r="A13" s="29" t="s">
        <v>235</v>
      </c>
      <c r="B13" s="86" t="s">
        <v>110</v>
      </c>
      <c r="C13" s="92" t="s">
        <v>63</v>
      </c>
      <c r="D13" s="92" t="s">
        <v>111</v>
      </c>
      <c r="E13" s="92" t="s">
        <v>11</v>
      </c>
      <c r="F13" s="92">
        <v>9</v>
      </c>
      <c r="G13" s="85">
        <v>39</v>
      </c>
      <c r="H13" s="95">
        <f>G13/40*100</f>
        <v>97.5</v>
      </c>
      <c r="I13" s="16" t="s">
        <v>39</v>
      </c>
      <c r="J13">
        <v>12</v>
      </c>
    </row>
    <row r="14" spans="1:11" x14ac:dyDescent="0.25">
      <c r="A14" s="29" t="s">
        <v>258</v>
      </c>
      <c r="B14" s="84" t="s">
        <v>259</v>
      </c>
      <c r="C14" s="83" t="s">
        <v>252</v>
      </c>
      <c r="D14" s="83" t="s">
        <v>260</v>
      </c>
      <c r="E14" s="83" t="s">
        <v>11</v>
      </c>
      <c r="F14" s="83">
        <v>7</v>
      </c>
      <c r="G14" s="85">
        <v>32</v>
      </c>
      <c r="H14" s="113">
        <f>G14/35*100</f>
        <v>91.428571428571431</v>
      </c>
      <c r="I14" s="82" t="s">
        <v>39</v>
      </c>
      <c r="J14">
        <v>13</v>
      </c>
    </row>
    <row r="15" spans="1:11" x14ac:dyDescent="0.25">
      <c r="A15" s="29" t="s">
        <v>263</v>
      </c>
      <c r="B15" s="82" t="s">
        <v>269</v>
      </c>
      <c r="C15" s="82" t="s">
        <v>127</v>
      </c>
      <c r="D15" s="83" t="s">
        <v>55</v>
      </c>
      <c r="E15" s="82" t="s">
        <v>11</v>
      </c>
      <c r="F15" s="82">
        <v>10</v>
      </c>
      <c r="G15" s="82">
        <v>37</v>
      </c>
      <c r="H15" s="103">
        <f t="shared" ref="H15" si="0">G15/40*100</f>
        <v>92.5</v>
      </c>
      <c r="I15" s="82" t="s">
        <v>39</v>
      </c>
      <c r="J15">
        <v>14</v>
      </c>
    </row>
    <row r="16" spans="1:11" x14ac:dyDescent="0.25">
      <c r="A16" s="29" t="s">
        <v>263</v>
      </c>
      <c r="B16" s="84" t="s">
        <v>73</v>
      </c>
      <c r="C16" s="83" t="s">
        <v>74</v>
      </c>
      <c r="D16" s="83" t="s">
        <v>55</v>
      </c>
      <c r="E16" s="83" t="s">
        <v>11</v>
      </c>
      <c r="F16" s="82">
        <v>6</v>
      </c>
      <c r="G16" s="85">
        <v>94</v>
      </c>
      <c r="H16" s="113">
        <f t="shared" ref="H16:H17" si="1">G16/100*100</f>
        <v>94</v>
      </c>
      <c r="I16" s="82" t="s">
        <v>39</v>
      </c>
      <c r="J16">
        <v>15</v>
      </c>
    </row>
    <row r="17" spans="1:10" x14ac:dyDescent="0.25">
      <c r="A17" s="29" t="s">
        <v>263</v>
      </c>
      <c r="B17" s="84" t="s">
        <v>62</v>
      </c>
      <c r="C17" s="83" t="s">
        <v>63</v>
      </c>
      <c r="D17" s="83" t="s">
        <v>10</v>
      </c>
      <c r="E17" s="83" t="s">
        <v>11</v>
      </c>
      <c r="F17" s="82">
        <v>6</v>
      </c>
      <c r="G17" s="85">
        <v>92</v>
      </c>
      <c r="H17" s="113">
        <f t="shared" si="1"/>
        <v>92</v>
      </c>
      <c r="I17" s="82" t="s">
        <v>39</v>
      </c>
      <c r="J17">
        <v>16</v>
      </c>
    </row>
    <row r="18" spans="1:10" x14ac:dyDescent="0.25">
      <c r="A18" s="29" t="s">
        <v>308</v>
      </c>
      <c r="B18" s="14" t="s">
        <v>75</v>
      </c>
      <c r="C18" s="13" t="s">
        <v>76</v>
      </c>
      <c r="D18" s="13" t="s">
        <v>77</v>
      </c>
      <c r="E18" s="13" t="s">
        <v>19</v>
      </c>
      <c r="F18" s="13">
        <v>6</v>
      </c>
      <c r="G18" s="116">
        <v>38</v>
      </c>
      <c r="H18" s="15">
        <f t="shared" ref="H18" si="2">G18/42*100</f>
        <v>90.476190476190482</v>
      </c>
      <c r="I18" s="12" t="s">
        <v>39</v>
      </c>
      <c r="J18">
        <v>17</v>
      </c>
    </row>
    <row r="19" spans="1:10" x14ac:dyDescent="0.25">
      <c r="A19" s="29" t="s">
        <v>328</v>
      </c>
      <c r="B19" s="135" t="s">
        <v>115</v>
      </c>
      <c r="C19" s="13" t="s">
        <v>116</v>
      </c>
      <c r="D19" s="13" t="s">
        <v>117</v>
      </c>
      <c r="E19" s="13" t="s">
        <v>19</v>
      </c>
      <c r="F19" s="13">
        <v>9</v>
      </c>
      <c r="G19" s="120">
        <v>45</v>
      </c>
      <c r="H19" s="139">
        <f t="shared" ref="H19:H20" si="3">G19/50*100</f>
        <v>90</v>
      </c>
      <c r="I19" s="140" t="s">
        <v>39</v>
      </c>
      <c r="J19">
        <v>18</v>
      </c>
    </row>
    <row r="20" spans="1:10" x14ac:dyDescent="0.25">
      <c r="A20" s="29" t="s">
        <v>328</v>
      </c>
      <c r="B20" s="135" t="s">
        <v>91</v>
      </c>
      <c r="C20" s="13" t="s">
        <v>92</v>
      </c>
      <c r="D20" s="13" t="s">
        <v>93</v>
      </c>
      <c r="E20" s="13" t="s">
        <v>11</v>
      </c>
      <c r="F20" s="141">
        <v>8</v>
      </c>
      <c r="G20" s="142">
        <v>49</v>
      </c>
      <c r="H20" s="143">
        <f t="shared" si="3"/>
        <v>98</v>
      </c>
      <c r="I20" s="120" t="s">
        <v>39</v>
      </c>
      <c r="J20">
        <v>19</v>
      </c>
    </row>
    <row r="21" spans="1:10" x14ac:dyDescent="0.25">
      <c r="A21" s="29" t="s">
        <v>343</v>
      </c>
      <c r="B21" s="135" t="s">
        <v>173</v>
      </c>
      <c r="C21" s="136" t="s">
        <v>160</v>
      </c>
      <c r="D21" s="13" t="s">
        <v>49</v>
      </c>
      <c r="E21" s="13" t="s">
        <v>11</v>
      </c>
      <c r="F21" s="13">
        <v>10</v>
      </c>
      <c r="G21" s="152">
        <v>92</v>
      </c>
      <c r="H21" s="139">
        <f>G21/100*100</f>
        <v>92</v>
      </c>
      <c r="I21" s="140" t="s">
        <v>39</v>
      </c>
      <c r="J21">
        <v>20</v>
      </c>
    </row>
    <row r="22" spans="1:10" x14ac:dyDescent="0.25">
      <c r="A22" s="29" t="s">
        <v>343</v>
      </c>
      <c r="B22" s="135" t="s">
        <v>91</v>
      </c>
      <c r="C22" s="153" t="s">
        <v>92</v>
      </c>
      <c r="D22" s="13" t="s">
        <v>93</v>
      </c>
      <c r="E22" s="159" t="s">
        <v>11</v>
      </c>
      <c r="F22" s="13">
        <v>8</v>
      </c>
      <c r="G22" s="127">
        <v>90</v>
      </c>
      <c r="H22" s="160">
        <f t="shared" ref="H22" si="4">G22/100*100</f>
        <v>90</v>
      </c>
      <c r="I22" s="144" t="s">
        <v>39</v>
      </c>
      <c r="J22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5"/>
  <sheetViews>
    <sheetView tabSelected="1" topLeftCell="A245" workbookViewId="0">
      <selection activeCell="J275" sqref="J275"/>
    </sheetView>
  </sheetViews>
  <sheetFormatPr defaultRowHeight="15" x14ac:dyDescent="0.25"/>
  <cols>
    <col min="1" max="1" width="16.28515625" style="25" customWidth="1"/>
    <col min="2" max="2" width="18.7109375" customWidth="1"/>
    <col min="3" max="3" width="11" customWidth="1"/>
    <col min="4" max="4" width="15" customWidth="1"/>
    <col min="6" max="6" width="11.28515625" customWidth="1"/>
    <col min="7" max="7" width="10.7109375" customWidth="1"/>
    <col min="8" max="8" width="10.5703125" customWidth="1"/>
  </cols>
  <sheetData>
    <row r="1" spans="1:10" ht="31.5" x14ac:dyDescent="0.25">
      <c r="A1" s="29" t="s">
        <v>0</v>
      </c>
      <c r="B1" s="30" t="s">
        <v>1</v>
      </c>
      <c r="C1" s="30" t="s">
        <v>2</v>
      </c>
      <c r="D1" s="30" t="s">
        <v>3</v>
      </c>
      <c r="E1" s="1" t="s">
        <v>4</v>
      </c>
      <c r="F1" s="1" t="s">
        <v>5</v>
      </c>
      <c r="G1" s="2" t="s">
        <v>6</v>
      </c>
      <c r="H1" s="4" t="s">
        <v>14</v>
      </c>
      <c r="I1" s="3" t="s">
        <v>7</v>
      </c>
    </row>
    <row r="2" spans="1:10" ht="15.75" x14ac:dyDescent="0.25">
      <c r="A2" s="29" t="s">
        <v>15</v>
      </c>
      <c r="B2" s="23" t="s">
        <v>8</v>
      </c>
      <c r="C2" s="18" t="s">
        <v>9</v>
      </c>
      <c r="D2" s="18" t="s">
        <v>10</v>
      </c>
      <c r="E2" s="18" t="s">
        <v>11</v>
      </c>
      <c r="F2" s="17" t="s">
        <v>13</v>
      </c>
      <c r="G2" s="21">
        <v>20</v>
      </c>
      <c r="H2" s="24">
        <v>66.666666666666657</v>
      </c>
      <c r="I2" s="21" t="s">
        <v>12</v>
      </c>
      <c r="J2">
        <v>1</v>
      </c>
    </row>
    <row r="3" spans="1:10" ht="15.75" x14ac:dyDescent="0.25">
      <c r="A3" s="29" t="s">
        <v>15</v>
      </c>
      <c r="B3" s="10" t="s">
        <v>16</v>
      </c>
      <c r="C3" s="6" t="s">
        <v>17</v>
      </c>
      <c r="D3" s="6" t="s">
        <v>18</v>
      </c>
      <c r="E3" s="6" t="s">
        <v>19</v>
      </c>
      <c r="F3" s="8">
        <v>7</v>
      </c>
      <c r="G3" s="9">
        <v>41.5</v>
      </c>
      <c r="H3" s="11">
        <v>69.166666666666671</v>
      </c>
      <c r="I3" s="7" t="s">
        <v>12</v>
      </c>
      <c r="J3">
        <v>2</v>
      </c>
    </row>
    <row r="4" spans="1:10" ht="15.75" x14ac:dyDescent="0.25">
      <c r="A4" s="29" t="s">
        <v>15</v>
      </c>
      <c r="B4" s="14" t="s">
        <v>20</v>
      </c>
      <c r="C4" s="13" t="s">
        <v>21</v>
      </c>
      <c r="D4" s="13" t="s">
        <v>22</v>
      </c>
      <c r="E4" s="13" t="s">
        <v>19</v>
      </c>
      <c r="F4" s="12">
        <v>9</v>
      </c>
      <c r="G4" s="12">
        <v>245</v>
      </c>
      <c r="H4" s="15">
        <v>79.032258064516128</v>
      </c>
      <c r="I4" s="12" t="s">
        <v>12</v>
      </c>
      <c r="J4">
        <v>3</v>
      </c>
    </row>
    <row r="5" spans="1:10" ht="15.75" x14ac:dyDescent="0.25">
      <c r="A5" s="31" t="s">
        <v>36</v>
      </c>
      <c r="B5" s="19" t="s">
        <v>23</v>
      </c>
      <c r="C5" s="18" t="s">
        <v>24</v>
      </c>
      <c r="D5" s="18" t="s">
        <v>25</v>
      </c>
      <c r="E5" s="18" t="s">
        <v>19</v>
      </c>
      <c r="F5" s="18">
        <v>5</v>
      </c>
      <c r="G5" s="22">
        <v>23</v>
      </c>
      <c r="H5" s="24">
        <v>65.714285714285708</v>
      </c>
      <c r="I5" s="17" t="s">
        <v>12</v>
      </c>
      <c r="J5">
        <v>4</v>
      </c>
    </row>
    <row r="6" spans="1:10" ht="15.75" x14ac:dyDescent="0.25">
      <c r="A6" s="31" t="s">
        <v>36</v>
      </c>
      <c r="B6" s="23" t="s">
        <v>26</v>
      </c>
      <c r="C6" s="18" t="s">
        <v>27</v>
      </c>
      <c r="D6" s="18" t="s">
        <v>10</v>
      </c>
      <c r="E6" s="18" t="s">
        <v>11</v>
      </c>
      <c r="F6" s="18">
        <v>5</v>
      </c>
      <c r="G6" s="20">
        <v>22</v>
      </c>
      <c r="H6" s="24">
        <v>62.857142857142854</v>
      </c>
      <c r="I6" s="17" t="s">
        <v>12</v>
      </c>
      <c r="J6">
        <v>5</v>
      </c>
    </row>
    <row r="7" spans="1:10" ht="15.75" x14ac:dyDescent="0.25">
      <c r="A7" s="31" t="s">
        <v>36</v>
      </c>
      <c r="B7" s="19" t="s">
        <v>28</v>
      </c>
      <c r="C7" s="18" t="s">
        <v>24</v>
      </c>
      <c r="D7" s="18" t="s">
        <v>29</v>
      </c>
      <c r="E7" s="18" t="s">
        <v>19</v>
      </c>
      <c r="F7" s="18">
        <v>5</v>
      </c>
      <c r="G7" s="20">
        <v>20</v>
      </c>
      <c r="H7" s="24">
        <v>57.142857142857139</v>
      </c>
      <c r="I7" s="17" t="s">
        <v>12</v>
      </c>
      <c r="J7">
        <v>6</v>
      </c>
    </row>
    <row r="8" spans="1:10" ht="15.75" x14ac:dyDescent="0.25">
      <c r="A8" s="31" t="s">
        <v>36</v>
      </c>
      <c r="B8" s="19" t="s">
        <v>30</v>
      </c>
      <c r="C8" s="18" t="s">
        <v>31</v>
      </c>
      <c r="D8" s="18" t="s">
        <v>32</v>
      </c>
      <c r="E8" s="18" t="s">
        <v>11</v>
      </c>
      <c r="F8" s="18">
        <v>5</v>
      </c>
      <c r="G8" s="20">
        <v>19</v>
      </c>
      <c r="H8" s="24">
        <v>54.285714285714285</v>
      </c>
      <c r="I8" s="17" t="s">
        <v>12</v>
      </c>
      <c r="J8">
        <v>7</v>
      </c>
    </row>
    <row r="9" spans="1:10" ht="15.75" x14ac:dyDescent="0.25">
      <c r="A9" s="31" t="s">
        <v>36</v>
      </c>
      <c r="B9" s="19" t="s">
        <v>33</v>
      </c>
      <c r="C9" s="18" t="s">
        <v>34</v>
      </c>
      <c r="D9" s="18" t="s">
        <v>35</v>
      </c>
      <c r="E9" s="18" t="s">
        <v>19</v>
      </c>
      <c r="F9" s="18">
        <v>5</v>
      </c>
      <c r="G9" s="20">
        <v>18</v>
      </c>
      <c r="H9" s="24">
        <v>51.428571428571423</v>
      </c>
      <c r="I9" s="17" t="s">
        <v>12</v>
      </c>
      <c r="J9">
        <v>8</v>
      </c>
    </row>
    <row r="10" spans="1:10" ht="15.75" x14ac:dyDescent="0.25">
      <c r="A10" s="31" t="s">
        <v>36</v>
      </c>
      <c r="B10" s="53" t="s">
        <v>50</v>
      </c>
      <c r="C10" s="52" t="s">
        <v>51</v>
      </c>
      <c r="D10" s="52" t="s">
        <v>52</v>
      </c>
      <c r="E10" s="52" t="s">
        <v>19</v>
      </c>
      <c r="F10" s="52">
        <v>6</v>
      </c>
      <c r="G10" s="54">
        <v>28</v>
      </c>
      <c r="H10" s="56">
        <v>80</v>
      </c>
      <c r="I10" s="51" t="s">
        <v>12</v>
      </c>
      <c r="J10">
        <v>9</v>
      </c>
    </row>
    <row r="11" spans="1:10" ht="15.75" x14ac:dyDescent="0.25">
      <c r="A11" s="31" t="s">
        <v>36</v>
      </c>
      <c r="B11" s="53" t="s">
        <v>53</v>
      </c>
      <c r="C11" s="52" t="s">
        <v>54</v>
      </c>
      <c r="D11" s="52" t="s">
        <v>55</v>
      </c>
      <c r="E11" s="52" t="s">
        <v>11</v>
      </c>
      <c r="F11" s="52">
        <v>6</v>
      </c>
      <c r="G11" s="57">
        <v>28</v>
      </c>
      <c r="H11" s="56">
        <v>80</v>
      </c>
      <c r="I11" s="51" t="s">
        <v>12</v>
      </c>
      <c r="J11">
        <v>10</v>
      </c>
    </row>
    <row r="12" spans="1:10" ht="15.75" x14ac:dyDescent="0.25">
      <c r="A12" s="31" t="s">
        <v>36</v>
      </c>
      <c r="B12" s="53" t="s">
        <v>56</v>
      </c>
      <c r="C12" s="52" t="s">
        <v>57</v>
      </c>
      <c r="D12" s="52" t="s">
        <v>58</v>
      </c>
      <c r="E12" s="52" t="s">
        <v>11</v>
      </c>
      <c r="F12" s="52">
        <v>6</v>
      </c>
      <c r="G12" s="54">
        <v>28</v>
      </c>
      <c r="H12" s="56">
        <v>80</v>
      </c>
      <c r="I12" s="51" t="s">
        <v>12</v>
      </c>
      <c r="J12">
        <v>11</v>
      </c>
    </row>
    <row r="13" spans="1:10" ht="16.5" customHeight="1" x14ac:dyDescent="0.25">
      <c r="A13" s="31" t="s">
        <v>36</v>
      </c>
      <c r="B13" s="53" t="s">
        <v>59</v>
      </c>
      <c r="C13" s="52" t="s">
        <v>60</v>
      </c>
      <c r="D13" s="52" t="s">
        <v>61</v>
      </c>
      <c r="E13" s="52" t="s">
        <v>11</v>
      </c>
      <c r="F13" s="52">
        <v>6</v>
      </c>
      <c r="G13" s="54">
        <v>25</v>
      </c>
      <c r="H13" s="56">
        <v>71.428571428571431</v>
      </c>
      <c r="I13" s="51" t="s">
        <v>12</v>
      </c>
      <c r="J13">
        <v>12</v>
      </c>
    </row>
    <row r="14" spans="1:10" ht="15.75" x14ac:dyDescent="0.25">
      <c r="A14" s="31" t="s">
        <v>36</v>
      </c>
      <c r="B14" s="53" t="s">
        <v>62</v>
      </c>
      <c r="C14" s="52" t="s">
        <v>63</v>
      </c>
      <c r="D14" s="52" t="s">
        <v>10</v>
      </c>
      <c r="E14" s="52" t="s">
        <v>11</v>
      </c>
      <c r="F14" s="52">
        <v>6</v>
      </c>
      <c r="G14" s="54">
        <v>25</v>
      </c>
      <c r="H14" s="56">
        <v>71.428571428571431</v>
      </c>
      <c r="I14" s="51" t="s">
        <v>12</v>
      </c>
      <c r="J14">
        <v>13</v>
      </c>
    </row>
    <row r="15" spans="1:10" ht="15.75" x14ac:dyDescent="0.25">
      <c r="A15" s="31" t="s">
        <v>36</v>
      </c>
      <c r="B15" s="53" t="s">
        <v>64</v>
      </c>
      <c r="C15" s="52" t="s">
        <v>65</v>
      </c>
      <c r="D15" s="52" t="s">
        <v>66</v>
      </c>
      <c r="E15" s="52" t="s">
        <v>11</v>
      </c>
      <c r="F15" s="52">
        <v>6</v>
      </c>
      <c r="G15" s="57">
        <v>21</v>
      </c>
      <c r="H15" s="56">
        <v>60</v>
      </c>
      <c r="I15" s="51" t="s">
        <v>12</v>
      </c>
      <c r="J15">
        <v>14</v>
      </c>
    </row>
    <row r="16" spans="1:10" ht="15.75" x14ac:dyDescent="0.25">
      <c r="A16" s="31" t="s">
        <v>36</v>
      </c>
      <c r="B16" s="53" t="s">
        <v>67</v>
      </c>
      <c r="C16" s="52" t="s">
        <v>68</v>
      </c>
      <c r="D16" s="52" t="s">
        <v>69</v>
      </c>
      <c r="E16" s="52" t="s">
        <v>19</v>
      </c>
      <c r="F16" s="52">
        <v>6</v>
      </c>
      <c r="G16" s="54">
        <v>21</v>
      </c>
      <c r="H16" s="56">
        <v>60</v>
      </c>
      <c r="I16" s="51" t="s">
        <v>12</v>
      </c>
      <c r="J16">
        <v>15</v>
      </c>
    </row>
    <row r="17" spans="1:10" ht="15.75" x14ac:dyDescent="0.25">
      <c r="A17" s="31" t="s">
        <v>36</v>
      </c>
      <c r="B17" s="53" t="s">
        <v>70</v>
      </c>
      <c r="C17" s="52" t="s">
        <v>71</v>
      </c>
      <c r="D17" s="52" t="s">
        <v>72</v>
      </c>
      <c r="E17" s="52" t="s">
        <v>19</v>
      </c>
      <c r="F17" s="52">
        <v>6</v>
      </c>
      <c r="G17" s="54">
        <v>18</v>
      </c>
      <c r="H17" s="56">
        <v>51.428571428571423</v>
      </c>
      <c r="I17" s="51" t="s">
        <v>12</v>
      </c>
      <c r="J17">
        <v>16</v>
      </c>
    </row>
    <row r="18" spans="1:10" ht="15.75" x14ac:dyDescent="0.25">
      <c r="A18" s="31" t="s">
        <v>36</v>
      </c>
      <c r="B18" s="53" t="s">
        <v>73</v>
      </c>
      <c r="C18" s="52" t="s">
        <v>74</v>
      </c>
      <c r="D18" s="52" t="s">
        <v>55</v>
      </c>
      <c r="E18" s="52" t="s">
        <v>11</v>
      </c>
      <c r="F18" s="52">
        <v>6</v>
      </c>
      <c r="G18" s="55">
        <v>18</v>
      </c>
      <c r="H18" s="56">
        <v>51.428571428571423</v>
      </c>
      <c r="I18" s="51" t="s">
        <v>12</v>
      </c>
      <c r="J18">
        <v>17</v>
      </c>
    </row>
    <row r="19" spans="1:10" ht="15.75" x14ac:dyDescent="0.25">
      <c r="A19" s="31" t="s">
        <v>36</v>
      </c>
      <c r="B19" s="53" t="s">
        <v>75</v>
      </c>
      <c r="C19" s="52" t="s">
        <v>76</v>
      </c>
      <c r="D19" s="52" t="s">
        <v>77</v>
      </c>
      <c r="E19" s="52" t="s">
        <v>19</v>
      </c>
      <c r="F19" s="52">
        <v>6</v>
      </c>
      <c r="G19" s="54">
        <v>18</v>
      </c>
      <c r="H19" s="56">
        <v>51.428571428571423</v>
      </c>
      <c r="I19" s="51" t="s">
        <v>12</v>
      </c>
      <c r="J19">
        <v>18</v>
      </c>
    </row>
    <row r="20" spans="1:10" ht="15.75" x14ac:dyDescent="0.25">
      <c r="A20" s="31" t="s">
        <v>36</v>
      </c>
      <c r="B20" s="53" t="s">
        <v>78</v>
      </c>
      <c r="C20" s="52" t="s">
        <v>79</v>
      </c>
      <c r="D20" s="52" t="s">
        <v>80</v>
      </c>
      <c r="E20" s="52" t="s">
        <v>19</v>
      </c>
      <c r="F20" s="52">
        <v>6</v>
      </c>
      <c r="G20" s="54">
        <v>18</v>
      </c>
      <c r="H20" s="56">
        <v>51.428571428571423</v>
      </c>
      <c r="I20" s="51" t="s">
        <v>12</v>
      </c>
      <c r="J20">
        <v>19</v>
      </c>
    </row>
    <row r="21" spans="1:10" ht="15.75" x14ac:dyDescent="0.25">
      <c r="A21" s="31" t="s">
        <v>36</v>
      </c>
      <c r="B21" s="60" t="s">
        <v>81</v>
      </c>
      <c r="C21" s="59" t="s">
        <v>82</v>
      </c>
      <c r="D21" s="59" t="s">
        <v>83</v>
      </c>
      <c r="E21" s="59" t="s">
        <v>11</v>
      </c>
      <c r="F21" s="59">
        <v>7</v>
      </c>
      <c r="G21" s="61">
        <v>22</v>
      </c>
      <c r="H21" s="62">
        <v>62.857142857142854</v>
      </c>
      <c r="I21" s="58" t="s">
        <v>12</v>
      </c>
      <c r="J21">
        <v>20</v>
      </c>
    </row>
    <row r="22" spans="1:10" ht="15.75" x14ac:dyDescent="0.25">
      <c r="A22" s="31" t="s">
        <v>36</v>
      </c>
      <c r="B22" s="60" t="s">
        <v>84</v>
      </c>
      <c r="C22" s="59" t="s">
        <v>85</v>
      </c>
      <c r="D22" s="59" t="s">
        <v>10</v>
      </c>
      <c r="E22" s="59" t="s">
        <v>11</v>
      </c>
      <c r="F22" s="59">
        <v>7</v>
      </c>
      <c r="G22" s="61">
        <v>21</v>
      </c>
      <c r="H22" s="62">
        <v>60</v>
      </c>
      <c r="I22" s="58" t="s">
        <v>12</v>
      </c>
      <c r="J22">
        <v>21</v>
      </c>
    </row>
    <row r="23" spans="1:10" ht="15.75" x14ac:dyDescent="0.25">
      <c r="A23" s="31" t="s">
        <v>36</v>
      </c>
      <c r="B23" s="59" t="s">
        <v>86</v>
      </c>
      <c r="C23" s="59" t="s">
        <v>87</v>
      </c>
      <c r="D23" s="59" t="s">
        <v>88</v>
      </c>
      <c r="E23" s="59" t="s">
        <v>19</v>
      </c>
      <c r="F23" s="59">
        <v>7</v>
      </c>
      <c r="G23" s="59">
        <v>21</v>
      </c>
      <c r="H23" s="59">
        <v>60</v>
      </c>
      <c r="I23" s="59" t="s">
        <v>12</v>
      </c>
      <c r="J23">
        <v>22</v>
      </c>
    </row>
    <row r="24" spans="1:10" ht="15.75" x14ac:dyDescent="0.25">
      <c r="A24" s="31" t="s">
        <v>36</v>
      </c>
      <c r="B24" s="60" t="s">
        <v>89</v>
      </c>
      <c r="C24" s="59" t="s">
        <v>90</v>
      </c>
      <c r="D24" s="59" t="s">
        <v>88</v>
      </c>
      <c r="E24" s="59" t="s">
        <v>19</v>
      </c>
      <c r="F24" s="59">
        <v>7</v>
      </c>
      <c r="G24" s="63">
        <v>20</v>
      </c>
      <c r="H24" s="62">
        <v>57.142857142857139</v>
      </c>
      <c r="I24" s="58" t="s">
        <v>12</v>
      </c>
      <c r="J24">
        <v>23</v>
      </c>
    </row>
    <row r="25" spans="1:10" ht="15.75" x14ac:dyDescent="0.25">
      <c r="A25" s="31" t="s">
        <v>36</v>
      </c>
      <c r="B25" s="66" t="s">
        <v>91</v>
      </c>
      <c r="C25" s="65" t="s">
        <v>92</v>
      </c>
      <c r="D25" s="65" t="s">
        <v>93</v>
      </c>
      <c r="E25" s="65" t="s">
        <v>11</v>
      </c>
      <c r="F25" s="65">
        <v>8</v>
      </c>
      <c r="G25" s="67">
        <v>30</v>
      </c>
      <c r="H25" s="68">
        <v>85.714285714285708</v>
      </c>
      <c r="I25" s="64" t="s">
        <v>12</v>
      </c>
      <c r="J25">
        <v>24</v>
      </c>
    </row>
    <row r="26" spans="1:10" ht="15.75" x14ac:dyDescent="0.25">
      <c r="A26" s="31" t="s">
        <v>36</v>
      </c>
      <c r="B26" s="66" t="s">
        <v>94</v>
      </c>
      <c r="C26" s="65" t="s">
        <v>95</v>
      </c>
      <c r="D26" s="65" t="s">
        <v>22</v>
      </c>
      <c r="E26" s="65" t="s">
        <v>19</v>
      </c>
      <c r="F26" s="65">
        <v>8</v>
      </c>
      <c r="G26" s="67">
        <v>22</v>
      </c>
      <c r="H26" s="68">
        <v>62.857142857142854</v>
      </c>
      <c r="I26" s="64" t="s">
        <v>12</v>
      </c>
      <c r="J26">
        <v>25</v>
      </c>
    </row>
    <row r="27" spans="1:10" ht="15.75" x14ac:dyDescent="0.25">
      <c r="A27" s="31" t="s">
        <v>36</v>
      </c>
      <c r="B27" s="66" t="s">
        <v>96</v>
      </c>
      <c r="C27" s="65" t="s">
        <v>97</v>
      </c>
      <c r="D27" s="65" t="s">
        <v>98</v>
      </c>
      <c r="E27" s="65" t="s">
        <v>11</v>
      </c>
      <c r="F27" s="65">
        <v>8</v>
      </c>
      <c r="G27" s="67">
        <v>19</v>
      </c>
      <c r="H27" s="68">
        <v>54.285714285714285</v>
      </c>
      <c r="I27" s="64" t="s">
        <v>12</v>
      </c>
      <c r="J27">
        <v>26</v>
      </c>
    </row>
    <row r="28" spans="1:10" ht="15.75" x14ac:dyDescent="0.25">
      <c r="A28" s="31" t="s">
        <v>36</v>
      </c>
      <c r="B28" s="66" t="s">
        <v>99</v>
      </c>
      <c r="C28" s="65" t="s">
        <v>85</v>
      </c>
      <c r="D28" s="65" t="s">
        <v>100</v>
      </c>
      <c r="E28" s="65" t="s">
        <v>11</v>
      </c>
      <c r="F28" s="65">
        <v>8</v>
      </c>
      <c r="G28" s="67">
        <v>18</v>
      </c>
      <c r="H28" s="68">
        <v>51.428571428571423</v>
      </c>
      <c r="I28" s="64" t="s">
        <v>12</v>
      </c>
      <c r="J28">
        <v>27</v>
      </c>
    </row>
    <row r="29" spans="1:10" ht="15.75" x14ac:dyDescent="0.25">
      <c r="A29" s="31" t="s">
        <v>36</v>
      </c>
      <c r="B29" s="66" t="s">
        <v>101</v>
      </c>
      <c r="C29" s="65" t="s">
        <v>102</v>
      </c>
      <c r="D29" s="65" t="s">
        <v>10</v>
      </c>
      <c r="E29" s="65" t="s">
        <v>11</v>
      </c>
      <c r="F29" s="65">
        <v>8</v>
      </c>
      <c r="G29" s="67">
        <v>18</v>
      </c>
      <c r="H29" s="68">
        <v>51.428571428571423</v>
      </c>
      <c r="I29" s="64" t="s">
        <v>12</v>
      </c>
      <c r="J29">
        <v>28</v>
      </c>
    </row>
    <row r="30" spans="1:10" ht="15.75" x14ac:dyDescent="0.25">
      <c r="A30" s="31" t="s">
        <v>36</v>
      </c>
      <c r="B30" s="71" t="s">
        <v>103</v>
      </c>
      <c r="C30" s="70" t="s">
        <v>104</v>
      </c>
      <c r="D30" s="70" t="s">
        <v>105</v>
      </c>
      <c r="E30" s="70" t="s">
        <v>19</v>
      </c>
      <c r="F30" s="70">
        <v>9</v>
      </c>
      <c r="G30" s="72">
        <v>27</v>
      </c>
      <c r="H30" s="73">
        <v>77.142857142857153</v>
      </c>
      <c r="I30" s="69" t="s">
        <v>12</v>
      </c>
      <c r="J30">
        <v>29</v>
      </c>
    </row>
    <row r="31" spans="1:10" ht="15.75" x14ac:dyDescent="0.25">
      <c r="A31" s="31" t="s">
        <v>36</v>
      </c>
      <c r="B31" s="71" t="s">
        <v>106</v>
      </c>
      <c r="C31" s="70" t="s">
        <v>38</v>
      </c>
      <c r="D31" s="70" t="s">
        <v>10</v>
      </c>
      <c r="E31" s="70" t="s">
        <v>11</v>
      </c>
      <c r="F31" s="70">
        <v>9</v>
      </c>
      <c r="G31" s="72">
        <v>27</v>
      </c>
      <c r="H31" s="73">
        <v>77.142857142857153</v>
      </c>
      <c r="I31" s="69" t="s">
        <v>12</v>
      </c>
      <c r="J31">
        <v>30</v>
      </c>
    </row>
    <row r="32" spans="1:10" ht="15.75" x14ac:dyDescent="0.25">
      <c r="A32" s="31" t="s">
        <v>36</v>
      </c>
      <c r="B32" s="71" t="s">
        <v>107</v>
      </c>
      <c r="C32" s="70" t="s">
        <v>108</v>
      </c>
      <c r="D32" s="70" t="s">
        <v>109</v>
      </c>
      <c r="E32" s="70" t="s">
        <v>19</v>
      </c>
      <c r="F32" s="70">
        <v>9</v>
      </c>
      <c r="G32" s="72">
        <v>24</v>
      </c>
      <c r="H32" s="73">
        <v>68.571428571428569</v>
      </c>
      <c r="I32" s="69" t="s">
        <v>12</v>
      </c>
      <c r="J32">
        <v>31</v>
      </c>
    </row>
    <row r="33" spans="1:10" ht="15.75" x14ac:dyDescent="0.25">
      <c r="A33" s="31" t="s">
        <v>36</v>
      </c>
      <c r="B33" s="71" t="s">
        <v>110</v>
      </c>
      <c r="C33" s="70" t="s">
        <v>63</v>
      </c>
      <c r="D33" s="70" t="s">
        <v>111</v>
      </c>
      <c r="E33" s="70" t="s">
        <v>11</v>
      </c>
      <c r="F33" s="70">
        <v>9</v>
      </c>
      <c r="G33" s="72">
        <v>21</v>
      </c>
      <c r="H33" s="73">
        <v>60</v>
      </c>
      <c r="I33" s="69" t="s">
        <v>12</v>
      </c>
      <c r="J33">
        <v>32</v>
      </c>
    </row>
    <row r="34" spans="1:10" ht="15.75" x14ac:dyDescent="0.25">
      <c r="A34" s="31" t="s">
        <v>36</v>
      </c>
      <c r="B34" s="71" t="s">
        <v>112</v>
      </c>
      <c r="C34" s="70" t="s">
        <v>113</v>
      </c>
      <c r="D34" s="70" t="s">
        <v>114</v>
      </c>
      <c r="E34" s="70" t="s">
        <v>11</v>
      </c>
      <c r="F34" s="70">
        <v>9</v>
      </c>
      <c r="G34" s="72">
        <v>21</v>
      </c>
      <c r="H34" s="73">
        <v>60</v>
      </c>
      <c r="I34" s="69" t="s">
        <v>12</v>
      </c>
      <c r="J34">
        <v>33</v>
      </c>
    </row>
    <row r="35" spans="1:10" ht="15.75" x14ac:dyDescent="0.25">
      <c r="A35" s="31" t="s">
        <v>36</v>
      </c>
      <c r="B35" s="71" t="s">
        <v>115</v>
      </c>
      <c r="C35" s="70" t="s">
        <v>116</v>
      </c>
      <c r="D35" s="70" t="s">
        <v>117</v>
      </c>
      <c r="E35" s="70" t="s">
        <v>19</v>
      </c>
      <c r="F35" s="70">
        <v>9</v>
      </c>
      <c r="G35" s="72">
        <v>21</v>
      </c>
      <c r="H35" s="73">
        <v>60</v>
      </c>
      <c r="I35" s="69" t="s">
        <v>12</v>
      </c>
      <c r="J35">
        <v>34</v>
      </c>
    </row>
    <row r="36" spans="1:10" ht="15.75" x14ac:dyDescent="0.25">
      <c r="A36" s="31" t="s">
        <v>36</v>
      </c>
      <c r="B36" s="71" t="s">
        <v>118</v>
      </c>
      <c r="C36" s="70" t="s">
        <v>119</v>
      </c>
      <c r="D36" s="70" t="s">
        <v>120</v>
      </c>
      <c r="E36" s="70" t="s">
        <v>19</v>
      </c>
      <c r="F36" s="70">
        <v>9</v>
      </c>
      <c r="G36" s="72">
        <v>20</v>
      </c>
      <c r="H36" s="73">
        <v>57.142857142857139</v>
      </c>
      <c r="I36" s="69" t="s">
        <v>12</v>
      </c>
      <c r="J36">
        <v>35</v>
      </c>
    </row>
    <row r="37" spans="1:10" ht="15.75" x14ac:dyDescent="0.25">
      <c r="A37" s="31" t="s">
        <v>36</v>
      </c>
      <c r="B37" s="71" t="s">
        <v>121</v>
      </c>
      <c r="C37" s="70" t="s">
        <v>119</v>
      </c>
      <c r="D37" s="70" t="s">
        <v>122</v>
      </c>
      <c r="E37" s="70" t="s">
        <v>19</v>
      </c>
      <c r="F37" s="70">
        <v>9</v>
      </c>
      <c r="G37" s="72">
        <v>18</v>
      </c>
      <c r="H37" s="73">
        <v>51.428571428571423</v>
      </c>
      <c r="I37" s="69" t="s">
        <v>12</v>
      </c>
      <c r="J37">
        <v>36</v>
      </c>
    </row>
    <row r="38" spans="1:10" ht="15.75" x14ac:dyDescent="0.25">
      <c r="A38" s="31" t="s">
        <v>36</v>
      </c>
      <c r="B38" s="71" t="s">
        <v>123</v>
      </c>
      <c r="C38" s="70" t="s">
        <v>124</v>
      </c>
      <c r="D38" s="70" t="s">
        <v>125</v>
      </c>
      <c r="E38" s="70" t="s">
        <v>19</v>
      </c>
      <c r="F38" s="70">
        <v>9</v>
      </c>
      <c r="G38" s="72">
        <v>18</v>
      </c>
      <c r="H38" s="73">
        <v>51.428571428571423</v>
      </c>
      <c r="I38" s="69" t="s">
        <v>12</v>
      </c>
      <c r="J38">
        <v>37</v>
      </c>
    </row>
    <row r="39" spans="1:10" ht="15.75" x14ac:dyDescent="0.25">
      <c r="A39" s="31" t="s">
        <v>36</v>
      </c>
      <c r="B39" s="76" t="s">
        <v>126</v>
      </c>
      <c r="C39" s="78" t="s">
        <v>127</v>
      </c>
      <c r="D39" s="75" t="s">
        <v>55</v>
      </c>
      <c r="E39" s="75" t="s">
        <v>11</v>
      </c>
      <c r="F39" s="75">
        <v>10</v>
      </c>
      <c r="G39" s="77">
        <v>30</v>
      </c>
      <c r="H39" s="79">
        <v>85.714285714285708</v>
      </c>
      <c r="I39" s="74" t="s">
        <v>12</v>
      </c>
      <c r="J39">
        <v>38</v>
      </c>
    </row>
    <row r="40" spans="1:10" ht="15.75" customHeight="1" x14ac:dyDescent="0.25">
      <c r="A40" s="31" t="s">
        <v>36</v>
      </c>
      <c r="B40" s="76" t="s">
        <v>128</v>
      </c>
      <c r="C40" s="78" t="s">
        <v>129</v>
      </c>
      <c r="D40" s="75" t="s">
        <v>117</v>
      </c>
      <c r="E40" s="75" t="s">
        <v>19</v>
      </c>
      <c r="F40" s="75">
        <v>10</v>
      </c>
      <c r="G40" s="80">
        <v>20</v>
      </c>
      <c r="H40" s="79">
        <v>57.142857142857139</v>
      </c>
      <c r="I40" s="74" t="s">
        <v>12</v>
      </c>
      <c r="J40">
        <v>39</v>
      </c>
    </row>
    <row r="41" spans="1:10" ht="15.75" x14ac:dyDescent="0.25">
      <c r="A41" s="31" t="s">
        <v>36</v>
      </c>
      <c r="B41" s="76" t="s">
        <v>130</v>
      </c>
      <c r="C41" s="78" t="s">
        <v>131</v>
      </c>
      <c r="D41" s="75" t="s">
        <v>132</v>
      </c>
      <c r="E41" s="75" t="s">
        <v>11</v>
      </c>
      <c r="F41" s="75">
        <v>10</v>
      </c>
      <c r="G41" s="77">
        <v>19</v>
      </c>
      <c r="H41" s="79">
        <v>54.285714285714285</v>
      </c>
      <c r="I41" s="74" t="s">
        <v>12</v>
      </c>
      <c r="J41">
        <v>40</v>
      </c>
    </row>
    <row r="42" spans="1:10" ht="15.75" x14ac:dyDescent="0.25">
      <c r="A42" s="31" t="s">
        <v>36</v>
      </c>
      <c r="B42" s="76" t="s">
        <v>133</v>
      </c>
      <c r="C42" s="78" t="s">
        <v>134</v>
      </c>
      <c r="D42" s="75" t="s">
        <v>88</v>
      </c>
      <c r="E42" s="75" t="s">
        <v>19</v>
      </c>
      <c r="F42" s="75">
        <v>10</v>
      </c>
      <c r="G42" s="81">
        <v>18</v>
      </c>
      <c r="H42" s="79">
        <v>51.428571428571423</v>
      </c>
      <c r="I42" s="74" t="s">
        <v>12</v>
      </c>
      <c r="J42">
        <v>41</v>
      </c>
    </row>
    <row r="43" spans="1:10" ht="15.75" x14ac:dyDescent="0.25">
      <c r="A43" s="31" t="s">
        <v>36</v>
      </c>
      <c r="B43" s="76" t="s">
        <v>135</v>
      </c>
      <c r="C43" s="78" t="s">
        <v>136</v>
      </c>
      <c r="D43" s="75" t="s">
        <v>122</v>
      </c>
      <c r="E43" s="75" t="s">
        <v>19</v>
      </c>
      <c r="F43" s="75">
        <v>10</v>
      </c>
      <c r="G43" s="77">
        <v>18</v>
      </c>
      <c r="H43" s="79">
        <v>51.428571428571423</v>
      </c>
      <c r="I43" s="74" t="s">
        <v>12</v>
      </c>
      <c r="J43">
        <v>42</v>
      </c>
    </row>
    <row r="44" spans="1:10" ht="15.75" x14ac:dyDescent="0.25">
      <c r="A44" s="31" t="s">
        <v>36</v>
      </c>
      <c r="B44" s="84" t="s">
        <v>137</v>
      </c>
      <c r="C44" s="83" t="s">
        <v>138</v>
      </c>
      <c r="D44" s="83" t="s">
        <v>25</v>
      </c>
      <c r="E44" s="83" t="s">
        <v>19</v>
      </c>
      <c r="F44" s="83">
        <v>11</v>
      </c>
      <c r="G44" s="93">
        <v>18</v>
      </c>
      <c r="H44" s="94">
        <v>51.428571428571423</v>
      </c>
      <c r="I44" s="89" t="s">
        <v>12</v>
      </c>
      <c r="J44">
        <v>43</v>
      </c>
    </row>
    <row r="45" spans="1:10" ht="15.75" x14ac:dyDescent="0.25">
      <c r="A45" s="25" t="s">
        <v>141</v>
      </c>
      <c r="B45" s="41" t="s">
        <v>47</v>
      </c>
      <c r="C45" s="83" t="s">
        <v>48</v>
      </c>
      <c r="D45" s="83" t="s">
        <v>49</v>
      </c>
      <c r="E45" s="83" t="s">
        <v>11</v>
      </c>
      <c r="F45" s="83">
        <v>6</v>
      </c>
      <c r="G45" s="37">
        <v>30</v>
      </c>
      <c r="H45" s="42">
        <v>65.217391304347828</v>
      </c>
      <c r="I45" s="36" t="s">
        <v>12</v>
      </c>
      <c r="J45">
        <v>44</v>
      </c>
    </row>
    <row r="46" spans="1:10" ht="15.75" x14ac:dyDescent="0.25">
      <c r="A46" s="25" t="s">
        <v>141</v>
      </c>
      <c r="B46" s="46" t="s">
        <v>75</v>
      </c>
      <c r="C46" s="38" t="s">
        <v>76</v>
      </c>
      <c r="D46" s="38" t="s">
        <v>77</v>
      </c>
      <c r="E46" s="38" t="s">
        <v>19</v>
      </c>
      <c r="F46" s="83">
        <v>6</v>
      </c>
      <c r="G46" s="36">
        <v>27</v>
      </c>
      <c r="H46" s="42">
        <v>58.695652173913047</v>
      </c>
      <c r="I46" s="36" t="s">
        <v>12</v>
      </c>
      <c r="J46">
        <v>45</v>
      </c>
    </row>
    <row r="47" spans="1:10" ht="15.75" x14ac:dyDescent="0.25">
      <c r="A47" s="25" t="s">
        <v>141</v>
      </c>
      <c r="B47" s="46" t="s">
        <v>139</v>
      </c>
      <c r="C47" s="38" t="s">
        <v>140</v>
      </c>
      <c r="D47" s="38" t="s">
        <v>55</v>
      </c>
      <c r="E47" s="38" t="s">
        <v>11</v>
      </c>
      <c r="F47" s="83">
        <v>6</v>
      </c>
      <c r="G47" s="39">
        <v>25</v>
      </c>
      <c r="H47" s="42">
        <v>54.347826086956516</v>
      </c>
      <c r="I47" s="36" t="s">
        <v>12</v>
      </c>
      <c r="J47">
        <v>46</v>
      </c>
    </row>
    <row r="48" spans="1:10" ht="15.75" x14ac:dyDescent="0.25">
      <c r="A48" s="25" t="s">
        <v>141</v>
      </c>
      <c r="B48" s="41" t="s">
        <v>142</v>
      </c>
      <c r="C48" s="83" t="s">
        <v>143</v>
      </c>
      <c r="D48" s="83" t="s">
        <v>49</v>
      </c>
      <c r="E48" s="83" t="s">
        <v>11</v>
      </c>
      <c r="F48" s="83">
        <v>8</v>
      </c>
      <c r="G48" s="39">
        <v>37</v>
      </c>
      <c r="H48" s="42">
        <v>68.518518518518519</v>
      </c>
      <c r="I48" s="36" t="s">
        <v>12</v>
      </c>
      <c r="J48">
        <v>47</v>
      </c>
    </row>
    <row r="49" spans="1:10" ht="15.75" x14ac:dyDescent="0.25">
      <c r="A49" s="25" t="s">
        <v>141</v>
      </c>
      <c r="B49" s="41" t="s">
        <v>144</v>
      </c>
      <c r="C49" s="83" t="s">
        <v>145</v>
      </c>
      <c r="D49" s="40" t="s">
        <v>10</v>
      </c>
      <c r="E49" s="83" t="s">
        <v>11</v>
      </c>
      <c r="F49" s="83">
        <v>7</v>
      </c>
      <c r="G49" s="36">
        <v>37</v>
      </c>
      <c r="H49" s="42">
        <v>68.518518518518519</v>
      </c>
      <c r="I49" s="36" t="s">
        <v>12</v>
      </c>
      <c r="J49">
        <v>48</v>
      </c>
    </row>
    <row r="50" spans="1:10" ht="15.75" x14ac:dyDescent="0.25">
      <c r="A50" s="25" t="s">
        <v>141</v>
      </c>
      <c r="B50" s="41" t="s">
        <v>146</v>
      </c>
      <c r="C50" s="83" t="s">
        <v>147</v>
      </c>
      <c r="D50" s="83" t="s">
        <v>148</v>
      </c>
      <c r="E50" s="83" t="s">
        <v>11</v>
      </c>
      <c r="F50" s="83">
        <v>8</v>
      </c>
      <c r="G50" s="36">
        <v>36</v>
      </c>
      <c r="H50" s="42">
        <v>66.666666666666657</v>
      </c>
      <c r="I50" s="36" t="s">
        <v>12</v>
      </c>
      <c r="J50">
        <v>49</v>
      </c>
    </row>
    <row r="51" spans="1:10" ht="15.75" x14ac:dyDescent="0.25">
      <c r="A51" s="25" t="s">
        <v>141</v>
      </c>
      <c r="B51" s="41" t="s">
        <v>149</v>
      </c>
      <c r="C51" s="83" t="s">
        <v>150</v>
      </c>
      <c r="D51" s="83" t="s">
        <v>83</v>
      </c>
      <c r="E51" s="83" t="s">
        <v>11</v>
      </c>
      <c r="F51" s="38">
        <v>8</v>
      </c>
      <c r="G51" s="36">
        <v>34</v>
      </c>
      <c r="H51" s="42">
        <v>62.962962962962962</v>
      </c>
      <c r="I51" s="36" t="s">
        <v>12</v>
      </c>
      <c r="J51">
        <v>50</v>
      </c>
    </row>
    <row r="52" spans="1:10" ht="15.75" x14ac:dyDescent="0.25">
      <c r="A52" s="25" t="s">
        <v>141</v>
      </c>
      <c r="B52" s="41" t="s">
        <v>151</v>
      </c>
      <c r="C52" s="83" t="s">
        <v>152</v>
      </c>
      <c r="D52" s="83" t="s">
        <v>55</v>
      </c>
      <c r="E52" s="83" t="s">
        <v>11</v>
      </c>
      <c r="F52" s="83">
        <v>8</v>
      </c>
      <c r="G52" s="36">
        <v>32</v>
      </c>
      <c r="H52" s="42">
        <v>59.259259259259252</v>
      </c>
      <c r="I52" s="36" t="s">
        <v>12</v>
      </c>
      <c r="J52">
        <v>51</v>
      </c>
    </row>
    <row r="53" spans="1:10" ht="15.75" x14ac:dyDescent="0.25">
      <c r="A53" s="25" t="s">
        <v>141</v>
      </c>
      <c r="B53" s="46" t="s">
        <v>153</v>
      </c>
      <c r="C53" s="38" t="s">
        <v>154</v>
      </c>
      <c r="D53" s="40" t="s">
        <v>77</v>
      </c>
      <c r="E53" s="38" t="s">
        <v>19</v>
      </c>
      <c r="F53" s="83">
        <v>7</v>
      </c>
      <c r="G53" s="36">
        <v>32</v>
      </c>
      <c r="H53" s="42">
        <v>59.259259259259252</v>
      </c>
      <c r="I53" s="36" t="s">
        <v>12</v>
      </c>
      <c r="J53">
        <v>52</v>
      </c>
    </row>
    <row r="54" spans="1:10" ht="15.75" x14ac:dyDescent="0.25">
      <c r="A54" s="25" t="s">
        <v>141</v>
      </c>
      <c r="B54" s="41" t="s">
        <v>155</v>
      </c>
      <c r="C54" s="83" t="s">
        <v>156</v>
      </c>
      <c r="D54" s="83" t="s">
        <v>66</v>
      </c>
      <c r="E54" s="83" t="s">
        <v>11</v>
      </c>
      <c r="F54" s="83">
        <v>7</v>
      </c>
      <c r="G54" s="37">
        <v>29</v>
      </c>
      <c r="H54" s="42">
        <v>53.703703703703709</v>
      </c>
      <c r="I54" s="36" t="s">
        <v>12</v>
      </c>
      <c r="J54">
        <v>53</v>
      </c>
    </row>
    <row r="55" spans="1:10" ht="15.75" x14ac:dyDescent="0.25">
      <c r="A55" s="25" t="s">
        <v>141</v>
      </c>
      <c r="B55" s="41" t="s">
        <v>157</v>
      </c>
      <c r="C55" s="83" t="s">
        <v>158</v>
      </c>
      <c r="D55" s="83" t="s">
        <v>72</v>
      </c>
      <c r="E55" s="83" t="s">
        <v>19</v>
      </c>
      <c r="F55" s="83">
        <v>8</v>
      </c>
      <c r="G55" s="36">
        <v>28</v>
      </c>
      <c r="H55" s="42">
        <v>51.851851851851848</v>
      </c>
      <c r="I55" s="36" t="s">
        <v>12</v>
      </c>
      <c r="J55">
        <v>54</v>
      </c>
    </row>
    <row r="56" spans="1:10" ht="15.75" x14ac:dyDescent="0.25">
      <c r="A56" s="25" t="s">
        <v>141</v>
      </c>
      <c r="B56" s="43" t="s">
        <v>161</v>
      </c>
      <c r="C56" s="5" t="s">
        <v>102</v>
      </c>
      <c r="D56" s="5" t="s">
        <v>49</v>
      </c>
      <c r="E56" s="5" t="s">
        <v>11</v>
      </c>
      <c r="F56" s="5">
        <v>11</v>
      </c>
      <c r="G56" s="44">
        <v>40</v>
      </c>
      <c r="H56" s="45">
        <v>88.888888888888886</v>
      </c>
      <c r="I56" s="44" t="s">
        <v>12</v>
      </c>
      <c r="J56">
        <v>55</v>
      </c>
    </row>
    <row r="57" spans="1:10" ht="15.75" x14ac:dyDescent="0.25">
      <c r="A57" s="25" t="s">
        <v>141</v>
      </c>
      <c r="B57" s="43" t="s">
        <v>162</v>
      </c>
      <c r="C57" s="5" t="s">
        <v>65</v>
      </c>
      <c r="D57" s="5" t="s">
        <v>163</v>
      </c>
      <c r="E57" s="5" t="s">
        <v>11</v>
      </c>
      <c r="F57" s="5">
        <v>11</v>
      </c>
      <c r="G57" s="96">
        <v>35</v>
      </c>
      <c r="H57" s="45">
        <v>77.777777777777786</v>
      </c>
      <c r="I57" s="44" t="s">
        <v>12</v>
      </c>
      <c r="J57">
        <v>56</v>
      </c>
    </row>
    <row r="58" spans="1:10" ht="15.75" x14ac:dyDescent="0.25">
      <c r="A58" s="25" t="s">
        <v>141</v>
      </c>
      <c r="B58" s="43" t="s">
        <v>164</v>
      </c>
      <c r="C58" s="5" t="s">
        <v>165</v>
      </c>
      <c r="D58" s="5" t="s">
        <v>49</v>
      </c>
      <c r="E58" s="5" t="s">
        <v>11</v>
      </c>
      <c r="F58" s="5">
        <v>11</v>
      </c>
      <c r="G58" s="97">
        <v>32</v>
      </c>
      <c r="H58" s="45">
        <v>71.111111111111114</v>
      </c>
      <c r="I58" s="44" t="s">
        <v>12</v>
      </c>
      <c r="J58">
        <v>57</v>
      </c>
    </row>
    <row r="59" spans="1:10" ht="15.75" x14ac:dyDescent="0.25">
      <c r="A59" s="25" t="s">
        <v>141</v>
      </c>
      <c r="B59" s="43" t="s">
        <v>103</v>
      </c>
      <c r="C59" s="5" t="s">
        <v>104</v>
      </c>
      <c r="D59" s="5" t="s">
        <v>105</v>
      </c>
      <c r="E59" s="5" t="s">
        <v>19</v>
      </c>
      <c r="F59" s="5">
        <v>9</v>
      </c>
      <c r="G59" s="44">
        <v>31</v>
      </c>
      <c r="H59" s="45">
        <v>68.888888888888886</v>
      </c>
      <c r="I59" s="44" t="s">
        <v>12</v>
      </c>
      <c r="J59">
        <v>58</v>
      </c>
    </row>
    <row r="60" spans="1:10" ht="15.75" x14ac:dyDescent="0.25">
      <c r="A60" s="25" t="s">
        <v>141</v>
      </c>
      <c r="B60" s="43" t="s">
        <v>166</v>
      </c>
      <c r="C60" s="5" t="s">
        <v>131</v>
      </c>
      <c r="D60" s="5" t="s">
        <v>49</v>
      </c>
      <c r="E60" s="5" t="s">
        <v>11</v>
      </c>
      <c r="F60" s="5">
        <v>9</v>
      </c>
      <c r="G60" s="98">
        <v>31</v>
      </c>
      <c r="H60" s="45">
        <v>68.888888888888886</v>
      </c>
      <c r="I60" s="44" t="s">
        <v>12</v>
      </c>
      <c r="J60">
        <v>59</v>
      </c>
    </row>
    <row r="61" spans="1:10" ht="15.75" x14ac:dyDescent="0.25">
      <c r="A61" s="25" t="s">
        <v>141</v>
      </c>
      <c r="B61" s="43" t="s">
        <v>167</v>
      </c>
      <c r="C61" s="5" t="s">
        <v>168</v>
      </c>
      <c r="D61" s="5" t="s">
        <v>109</v>
      </c>
      <c r="E61" s="5" t="s">
        <v>19</v>
      </c>
      <c r="F61" s="5">
        <v>11</v>
      </c>
      <c r="G61" s="44">
        <v>28</v>
      </c>
      <c r="H61" s="45">
        <v>62.222222222222221</v>
      </c>
      <c r="I61" s="44" t="s">
        <v>12</v>
      </c>
      <c r="J61">
        <v>60</v>
      </c>
    </row>
    <row r="62" spans="1:10" ht="15.75" x14ac:dyDescent="0.25">
      <c r="A62" s="25" t="s">
        <v>141</v>
      </c>
      <c r="B62" s="43" t="s">
        <v>169</v>
      </c>
      <c r="C62" s="5" t="s">
        <v>170</v>
      </c>
      <c r="D62" s="99" t="s">
        <v>93</v>
      </c>
      <c r="E62" s="5" t="s">
        <v>11</v>
      </c>
      <c r="F62" s="5">
        <v>10</v>
      </c>
      <c r="G62" s="44">
        <v>28</v>
      </c>
      <c r="H62" s="45">
        <v>62.222222222222221</v>
      </c>
      <c r="I62" s="44" t="s">
        <v>12</v>
      </c>
      <c r="J62">
        <v>61</v>
      </c>
    </row>
    <row r="63" spans="1:10" ht="15.75" x14ac:dyDescent="0.25">
      <c r="A63" s="25" t="s">
        <v>141</v>
      </c>
      <c r="B63" s="43" t="s">
        <v>171</v>
      </c>
      <c r="C63" s="5" t="s">
        <v>154</v>
      </c>
      <c r="D63" s="5" t="s">
        <v>172</v>
      </c>
      <c r="E63" s="5" t="s">
        <v>19</v>
      </c>
      <c r="F63" s="5">
        <v>11</v>
      </c>
      <c r="G63" s="44">
        <v>27</v>
      </c>
      <c r="H63" s="45">
        <v>60</v>
      </c>
      <c r="I63" s="44" t="s">
        <v>12</v>
      </c>
      <c r="J63">
        <v>62</v>
      </c>
    </row>
    <row r="64" spans="1:10" ht="15.75" x14ac:dyDescent="0.25">
      <c r="A64" s="25" t="s">
        <v>141</v>
      </c>
      <c r="B64" s="100" t="s">
        <v>173</v>
      </c>
      <c r="C64" s="101" t="s">
        <v>160</v>
      </c>
      <c r="D64" s="102" t="s">
        <v>49</v>
      </c>
      <c r="E64" s="102" t="s">
        <v>11</v>
      </c>
      <c r="F64" s="102">
        <v>10</v>
      </c>
      <c r="G64" s="44">
        <v>25</v>
      </c>
      <c r="H64" s="45">
        <v>55.555555555555557</v>
      </c>
      <c r="I64" s="44" t="s">
        <v>12</v>
      </c>
      <c r="J64">
        <v>63</v>
      </c>
    </row>
    <row r="65" spans="1:10" ht="15.75" x14ac:dyDescent="0.25">
      <c r="A65" s="25" t="s">
        <v>141</v>
      </c>
      <c r="B65" s="43" t="s">
        <v>174</v>
      </c>
      <c r="C65" s="5" t="s">
        <v>175</v>
      </c>
      <c r="D65" s="5" t="s">
        <v>83</v>
      </c>
      <c r="E65" s="5" t="s">
        <v>11</v>
      </c>
      <c r="F65" s="5">
        <v>9</v>
      </c>
      <c r="G65" s="44">
        <v>25</v>
      </c>
      <c r="H65" s="45">
        <v>55.555555555555557</v>
      </c>
      <c r="I65" s="44" t="s">
        <v>12</v>
      </c>
      <c r="J65">
        <v>64</v>
      </c>
    </row>
    <row r="66" spans="1:10" ht="15.75" x14ac:dyDescent="0.25">
      <c r="A66" s="25" t="s">
        <v>178</v>
      </c>
      <c r="B66" s="84" t="s">
        <v>177</v>
      </c>
      <c r="C66" s="83" t="s">
        <v>176</v>
      </c>
      <c r="D66" s="83" t="s">
        <v>122</v>
      </c>
      <c r="E66" s="83" t="s">
        <v>19</v>
      </c>
      <c r="F66" s="89">
        <v>6</v>
      </c>
      <c r="G66" s="85">
        <v>20</v>
      </c>
      <c r="H66" s="95">
        <f>G66/24*100</f>
        <v>83.333333333333343</v>
      </c>
      <c r="I66" s="82" t="s">
        <v>12</v>
      </c>
      <c r="J66">
        <v>65</v>
      </c>
    </row>
    <row r="67" spans="1:10" ht="15.75" x14ac:dyDescent="0.25">
      <c r="A67" s="25" t="s">
        <v>178</v>
      </c>
      <c r="B67" s="84" t="s">
        <v>67</v>
      </c>
      <c r="C67" s="83" t="s">
        <v>68</v>
      </c>
      <c r="D67" s="83" t="s">
        <v>69</v>
      </c>
      <c r="E67" s="83" t="s">
        <v>19</v>
      </c>
      <c r="F67" s="89">
        <v>6</v>
      </c>
      <c r="G67" s="85">
        <v>19</v>
      </c>
      <c r="H67" s="95">
        <f>G67/24*100</f>
        <v>79.166666666666657</v>
      </c>
      <c r="I67" s="82" t="s">
        <v>12</v>
      </c>
      <c r="J67">
        <v>66</v>
      </c>
    </row>
    <row r="68" spans="1:10" ht="15.75" x14ac:dyDescent="0.25">
      <c r="A68" s="25" t="s">
        <v>178</v>
      </c>
      <c r="B68" s="84" t="s">
        <v>37</v>
      </c>
      <c r="C68" s="83" t="s">
        <v>38</v>
      </c>
      <c r="D68" s="83" t="s">
        <v>10</v>
      </c>
      <c r="E68" s="83" t="s">
        <v>11</v>
      </c>
      <c r="F68" s="89">
        <v>6</v>
      </c>
      <c r="G68" s="85">
        <v>18</v>
      </c>
      <c r="H68" s="95">
        <f>G68/24*100</f>
        <v>75</v>
      </c>
      <c r="I68" s="82" t="s">
        <v>12</v>
      </c>
      <c r="J68">
        <v>67</v>
      </c>
    </row>
    <row r="69" spans="1:10" ht="15.75" x14ac:dyDescent="0.25">
      <c r="A69" s="25" t="s">
        <v>178</v>
      </c>
      <c r="B69" s="84" t="s">
        <v>75</v>
      </c>
      <c r="C69" s="83" t="s">
        <v>76</v>
      </c>
      <c r="D69" s="83" t="s">
        <v>77</v>
      </c>
      <c r="E69" s="83" t="s">
        <v>19</v>
      </c>
      <c r="F69" s="89">
        <v>6</v>
      </c>
      <c r="G69" s="85">
        <v>18</v>
      </c>
      <c r="H69" s="95">
        <f>G69/24*100</f>
        <v>75</v>
      </c>
      <c r="I69" s="82" t="s">
        <v>12</v>
      </c>
      <c r="J69">
        <v>68</v>
      </c>
    </row>
    <row r="70" spans="1:10" ht="15.75" x14ac:dyDescent="0.25">
      <c r="A70" s="25" t="s">
        <v>178</v>
      </c>
      <c r="B70" s="84" t="s">
        <v>16</v>
      </c>
      <c r="C70" s="83" t="s">
        <v>17</v>
      </c>
      <c r="D70" s="83" t="s">
        <v>179</v>
      </c>
      <c r="E70" s="83" t="s">
        <v>19</v>
      </c>
      <c r="F70" s="83">
        <v>7</v>
      </c>
      <c r="G70" s="85">
        <v>26</v>
      </c>
      <c r="H70" s="95">
        <f t="shared" ref="H70:H76" si="0">G70/40*100</f>
        <v>65</v>
      </c>
      <c r="I70" s="82" t="s">
        <v>12</v>
      </c>
      <c r="J70">
        <v>69</v>
      </c>
    </row>
    <row r="71" spans="1:10" ht="15.75" x14ac:dyDescent="0.25">
      <c r="A71" s="25" t="s">
        <v>178</v>
      </c>
      <c r="B71" s="84" t="s">
        <v>180</v>
      </c>
      <c r="C71" s="83" t="s">
        <v>140</v>
      </c>
      <c r="D71" s="83" t="s">
        <v>132</v>
      </c>
      <c r="E71" s="83" t="s">
        <v>11</v>
      </c>
      <c r="F71" s="83">
        <v>8</v>
      </c>
      <c r="G71" s="86">
        <v>29</v>
      </c>
      <c r="H71" s="82">
        <f t="shared" si="0"/>
        <v>72.5</v>
      </c>
      <c r="I71" s="82" t="s">
        <v>12</v>
      </c>
      <c r="J71">
        <v>70</v>
      </c>
    </row>
    <row r="72" spans="1:10" ht="15.75" x14ac:dyDescent="0.25">
      <c r="A72" s="25" t="s">
        <v>178</v>
      </c>
      <c r="B72" s="84" t="s">
        <v>157</v>
      </c>
      <c r="C72" s="83" t="s">
        <v>158</v>
      </c>
      <c r="D72" s="83" t="s">
        <v>72</v>
      </c>
      <c r="E72" s="83" t="s">
        <v>19</v>
      </c>
      <c r="F72" s="83">
        <v>8</v>
      </c>
      <c r="G72" s="82">
        <v>29</v>
      </c>
      <c r="H72" s="82">
        <f t="shared" si="0"/>
        <v>72.5</v>
      </c>
      <c r="I72" s="82" t="s">
        <v>12</v>
      </c>
      <c r="J72">
        <v>71</v>
      </c>
    </row>
    <row r="73" spans="1:10" ht="15.75" x14ac:dyDescent="0.25">
      <c r="A73" s="25" t="s">
        <v>178</v>
      </c>
      <c r="B73" s="84" t="s">
        <v>181</v>
      </c>
      <c r="C73" s="83" t="s">
        <v>182</v>
      </c>
      <c r="D73" s="83" t="s">
        <v>49</v>
      </c>
      <c r="E73" s="83" t="s">
        <v>11</v>
      </c>
      <c r="F73" s="83">
        <v>8</v>
      </c>
      <c r="G73" s="82">
        <v>28</v>
      </c>
      <c r="H73" s="82">
        <f t="shared" si="0"/>
        <v>70</v>
      </c>
      <c r="I73" s="82" t="s">
        <v>12</v>
      </c>
      <c r="J73">
        <v>72</v>
      </c>
    </row>
    <row r="74" spans="1:10" ht="15.75" x14ac:dyDescent="0.25">
      <c r="A74" s="25" t="s">
        <v>178</v>
      </c>
      <c r="B74" s="84" t="s">
        <v>101</v>
      </c>
      <c r="C74" s="83" t="s">
        <v>102</v>
      </c>
      <c r="D74" s="83" t="s">
        <v>10</v>
      </c>
      <c r="E74" s="83" t="s">
        <v>11</v>
      </c>
      <c r="F74" s="83">
        <v>8</v>
      </c>
      <c r="G74" s="85">
        <v>28</v>
      </c>
      <c r="H74" s="82">
        <f t="shared" si="0"/>
        <v>70</v>
      </c>
      <c r="I74" s="82" t="s">
        <v>12</v>
      </c>
      <c r="J74">
        <v>73</v>
      </c>
    </row>
    <row r="75" spans="1:10" ht="15.75" x14ac:dyDescent="0.25">
      <c r="A75" s="25" t="s">
        <v>178</v>
      </c>
      <c r="B75" s="84" t="s">
        <v>183</v>
      </c>
      <c r="C75" s="83" t="s">
        <v>184</v>
      </c>
      <c r="D75" s="83" t="s">
        <v>32</v>
      </c>
      <c r="E75" s="83" t="s">
        <v>11</v>
      </c>
      <c r="F75" s="83">
        <v>8</v>
      </c>
      <c r="G75" s="82">
        <v>27</v>
      </c>
      <c r="H75" s="82">
        <f t="shared" si="0"/>
        <v>67.5</v>
      </c>
      <c r="I75" s="82" t="s">
        <v>12</v>
      </c>
      <c r="J75">
        <v>74</v>
      </c>
    </row>
    <row r="76" spans="1:10" ht="15.75" x14ac:dyDescent="0.25">
      <c r="A76" s="25" t="s">
        <v>178</v>
      </c>
      <c r="B76" s="84" t="s">
        <v>185</v>
      </c>
      <c r="C76" s="83" t="s">
        <v>165</v>
      </c>
      <c r="D76" s="83" t="s">
        <v>98</v>
      </c>
      <c r="E76" s="83" t="s">
        <v>11</v>
      </c>
      <c r="F76" s="83">
        <v>8</v>
      </c>
      <c r="G76" s="90">
        <v>27</v>
      </c>
      <c r="H76" s="82">
        <f t="shared" si="0"/>
        <v>67.5</v>
      </c>
      <c r="I76" s="82" t="s">
        <v>12</v>
      </c>
      <c r="J76">
        <v>75</v>
      </c>
    </row>
    <row r="77" spans="1:10" ht="15.75" x14ac:dyDescent="0.25">
      <c r="A77" s="25" t="s">
        <v>178</v>
      </c>
      <c r="B77" s="84" t="s">
        <v>186</v>
      </c>
      <c r="C77" s="83" t="s">
        <v>21</v>
      </c>
      <c r="D77" s="83" t="s">
        <v>88</v>
      </c>
      <c r="E77" s="83" t="s">
        <v>19</v>
      </c>
      <c r="F77" s="83">
        <v>9</v>
      </c>
      <c r="G77" s="85">
        <v>37</v>
      </c>
      <c r="H77" s="95">
        <f t="shared" ref="H77:H78" si="1">G77/50*100</f>
        <v>74</v>
      </c>
      <c r="I77" s="82" t="s">
        <v>12</v>
      </c>
      <c r="J77">
        <v>76</v>
      </c>
    </row>
    <row r="78" spans="1:10" ht="15.75" x14ac:dyDescent="0.25">
      <c r="A78" s="25" t="s">
        <v>178</v>
      </c>
      <c r="B78" s="84" t="s">
        <v>166</v>
      </c>
      <c r="C78" s="83" t="s">
        <v>131</v>
      </c>
      <c r="D78" s="83" t="s">
        <v>49</v>
      </c>
      <c r="E78" s="83" t="s">
        <v>11</v>
      </c>
      <c r="F78" s="83">
        <v>9</v>
      </c>
      <c r="G78" s="85">
        <v>34</v>
      </c>
      <c r="H78" s="95">
        <f t="shared" si="1"/>
        <v>68</v>
      </c>
      <c r="I78" s="82" t="s">
        <v>12</v>
      </c>
      <c r="J78">
        <v>77</v>
      </c>
    </row>
    <row r="79" spans="1:10" ht="15.75" x14ac:dyDescent="0.25">
      <c r="A79" s="25" t="s">
        <v>189</v>
      </c>
      <c r="B79" s="84" t="s">
        <v>75</v>
      </c>
      <c r="C79" s="83" t="s">
        <v>76</v>
      </c>
      <c r="D79" s="83" t="s">
        <v>77</v>
      </c>
      <c r="E79" s="83" t="s">
        <v>19</v>
      </c>
      <c r="F79" s="83">
        <v>6</v>
      </c>
      <c r="G79" s="82">
        <v>35</v>
      </c>
      <c r="H79" s="95">
        <f t="shared" ref="H79:H81" si="2">G79/53*100</f>
        <v>66.037735849056602</v>
      </c>
      <c r="I79" s="82" t="s">
        <v>12</v>
      </c>
      <c r="J79">
        <v>78</v>
      </c>
    </row>
    <row r="80" spans="1:10" ht="15.75" x14ac:dyDescent="0.25">
      <c r="A80" s="25" t="s">
        <v>189</v>
      </c>
      <c r="B80" s="84" t="s">
        <v>187</v>
      </c>
      <c r="C80" s="83" t="s">
        <v>188</v>
      </c>
      <c r="D80" s="83" t="s">
        <v>88</v>
      </c>
      <c r="E80" s="83" t="s">
        <v>19</v>
      </c>
      <c r="F80" s="83">
        <v>6</v>
      </c>
      <c r="G80" s="85">
        <v>35</v>
      </c>
      <c r="H80" s="95">
        <f t="shared" si="2"/>
        <v>66.037735849056602</v>
      </c>
      <c r="I80" s="82" t="s">
        <v>12</v>
      </c>
      <c r="J80">
        <v>79</v>
      </c>
    </row>
    <row r="81" spans="1:10" ht="15.75" x14ac:dyDescent="0.25">
      <c r="A81" s="25" t="s">
        <v>189</v>
      </c>
      <c r="B81" s="84" t="s">
        <v>62</v>
      </c>
      <c r="C81" s="83" t="s">
        <v>63</v>
      </c>
      <c r="D81" s="83" t="s">
        <v>10</v>
      </c>
      <c r="E81" s="83" t="s">
        <v>11</v>
      </c>
      <c r="F81" s="83">
        <v>6</v>
      </c>
      <c r="G81" s="82">
        <v>31</v>
      </c>
      <c r="H81" s="95">
        <f t="shared" si="2"/>
        <v>58.490566037735846</v>
      </c>
      <c r="I81" s="82" t="s">
        <v>12</v>
      </c>
      <c r="J81">
        <v>80</v>
      </c>
    </row>
    <row r="82" spans="1:10" ht="15.75" x14ac:dyDescent="0.25">
      <c r="A82" s="25" t="s">
        <v>192</v>
      </c>
      <c r="B82" s="86" t="s">
        <v>40</v>
      </c>
      <c r="C82" s="92" t="s">
        <v>41</v>
      </c>
      <c r="D82" s="92" t="s">
        <v>42</v>
      </c>
      <c r="E82" s="92" t="s">
        <v>11</v>
      </c>
      <c r="F82" s="92">
        <v>6</v>
      </c>
      <c r="G82" s="82">
        <v>21</v>
      </c>
      <c r="H82" s="95">
        <f t="shared" ref="H82:H102" si="3">G82/25*100</f>
        <v>84</v>
      </c>
      <c r="I82" s="82" t="s">
        <v>12</v>
      </c>
      <c r="J82">
        <v>81</v>
      </c>
    </row>
    <row r="83" spans="1:10" ht="15.75" x14ac:dyDescent="0.25">
      <c r="A83" s="25" t="s">
        <v>192</v>
      </c>
      <c r="B83" s="86" t="s">
        <v>37</v>
      </c>
      <c r="C83" s="92" t="s">
        <v>38</v>
      </c>
      <c r="D83" s="92" t="s">
        <v>10</v>
      </c>
      <c r="E83" s="92" t="s">
        <v>11</v>
      </c>
      <c r="F83" s="92">
        <v>6</v>
      </c>
      <c r="G83" s="82">
        <v>20</v>
      </c>
      <c r="H83" s="95">
        <f t="shared" si="3"/>
        <v>80</v>
      </c>
      <c r="I83" s="82" t="s">
        <v>12</v>
      </c>
      <c r="J83">
        <v>82</v>
      </c>
    </row>
    <row r="84" spans="1:10" ht="15.75" x14ac:dyDescent="0.25">
      <c r="A84" s="25" t="s">
        <v>192</v>
      </c>
      <c r="B84" s="86" t="s">
        <v>177</v>
      </c>
      <c r="C84" s="92" t="s">
        <v>176</v>
      </c>
      <c r="D84" s="92" t="s">
        <v>122</v>
      </c>
      <c r="E84" s="92" t="s">
        <v>19</v>
      </c>
      <c r="F84" s="92">
        <v>6</v>
      </c>
      <c r="G84" s="85">
        <v>20</v>
      </c>
      <c r="H84" s="95">
        <f t="shared" si="3"/>
        <v>80</v>
      </c>
      <c r="I84" s="82" t="s">
        <v>12</v>
      </c>
      <c r="J84">
        <v>83</v>
      </c>
    </row>
    <row r="85" spans="1:10" ht="15.75" x14ac:dyDescent="0.25">
      <c r="A85" s="25" t="s">
        <v>192</v>
      </c>
      <c r="B85" s="86" t="s">
        <v>193</v>
      </c>
      <c r="C85" s="92" t="s">
        <v>194</v>
      </c>
      <c r="D85" s="92" t="s">
        <v>10</v>
      </c>
      <c r="E85" s="92" t="s">
        <v>11</v>
      </c>
      <c r="F85" s="92">
        <v>6</v>
      </c>
      <c r="G85" s="82">
        <v>20</v>
      </c>
      <c r="H85" s="95">
        <f t="shared" si="3"/>
        <v>80</v>
      </c>
      <c r="I85" s="82" t="s">
        <v>12</v>
      </c>
      <c r="J85">
        <v>84</v>
      </c>
    </row>
    <row r="86" spans="1:10" ht="15.75" x14ac:dyDescent="0.25">
      <c r="A86" s="25" t="s">
        <v>192</v>
      </c>
      <c r="B86" s="86" t="s">
        <v>195</v>
      </c>
      <c r="C86" s="92" t="s">
        <v>127</v>
      </c>
      <c r="D86" s="92" t="s">
        <v>49</v>
      </c>
      <c r="E86" s="92" t="s">
        <v>11</v>
      </c>
      <c r="F86" s="82">
        <v>6</v>
      </c>
      <c r="G86" s="82">
        <v>20</v>
      </c>
      <c r="H86" s="95">
        <f t="shared" si="3"/>
        <v>80</v>
      </c>
      <c r="I86" s="82" t="s">
        <v>12</v>
      </c>
      <c r="J86">
        <v>85</v>
      </c>
    </row>
    <row r="87" spans="1:10" ht="15.75" x14ac:dyDescent="0.25">
      <c r="A87" s="25" t="s">
        <v>192</v>
      </c>
      <c r="B87" s="86" t="s">
        <v>196</v>
      </c>
      <c r="C87" s="92" t="s">
        <v>197</v>
      </c>
      <c r="D87" s="92" t="s">
        <v>132</v>
      </c>
      <c r="E87" s="92" t="s">
        <v>11</v>
      </c>
      <c r="F87" s="82">
        <v>5</v>
      </c>
      <c r="G87" s="85">
        <v>20</v>
      </c>
      <c r="H87" s="95">
        <f t="shared" si="3"/>
        <v>80</v>
      </c>
      <c r="I87" s="82" t="s">
        <v>12</v>
      </c>
      <c r="J87">
        <v>86</v>
      </c>
    </row>
    <row r="88" spans="1:10" ht="15.75" x14ac:dyDescent="0.25">
      <c r="A88" s="25" t="s">
        <v>192</v>
      </c>
      <c r="B88" s="86" t="s">
        <v>198</v>
      </c>
      <c r="C88" s="92" t="s">
        <v>199</v>
      </c>
      <c r="D88" s="92" t="s">
        <v>72</v>
      </c>
      <c r="E88" s="92" t="s">
        <v>19</v>
      </c>
      <c r="F88" s="92">
        <v>6</v>
      </c>
      <c r="G88" s="82">
        <v>16</v>
      </c>
      <c r="H88" s="95">
        <f t="shared" si="3"/>
        <v>64</v>
      </c>
      <c r="I88" s="82" t="s">
        <v>12</v>
      </c>
      <c r="J88">
        <v>87</v>
      </c>
    </row>
    <row r="89" spans="1:10" ht="15.75" x14ac:dyDescent="0.25">
      <c r="A89" s="25" t="s">
        <v>192</v>
      </c>
      <c r="B89" s="105" t="s">
        <v>200</v>
      </c>
      <c r="C89" s="92" t="s">
        <v>201</v>
      </c>
      <c r="D89" s="92" t="s">
        <v>88</v>
      </c>
      <c r="E89" s="92" t="s">
        <v>19</v>
      </c>
      <c r="F89" s="82">
        <v>5</v>
      </c>
      <c r="G89" s="82">
        <v>16</v>
      </c>
      <c r="H89" s="95">
        <f t="shared" si="3"/>
        <v>64</v>
      </c>
      <c r="I89" s="82" t="s">
        <v>12</v>
      </c>
      <c r="J89">
        <v>88</v>
      </c>
    </row>
    <row r="90" spans="1:10" ht="15.75" x14ac:dyDescent="0.25">
      <c r="A90" s="25" t="s">
        <v>192</v>
      </c>
      <c r="B90" s="86" t="s">
        <v>202</v>
      </c>
      <c r="C90" s="92" t="s">
        <v>203</v>
      </c>
      <c r="D90" s="92" t="s">
        <v>88</v>
      </c>
      <c r="E90" s="92" t="s">
        <v>19</v>
      </c>
      <c r="F90" s="92">
        <v>6</v>
      </c>
      <c r="G90" s="82">
        <v>15</v>
      </c>
      <c r="H90" s="95">
        <f t="shared" si="3"/>
        <v>60</v>
      </c>
      <c r="I90" s="82" t="s">
        <v>12</v>
      </c>
      <c r="J90">
        <v>89</v>
      </c>
    </row>
    <row r="91" spans="1:10" ht="15.75" x14ac:dyDescent="0.25">
      <c r="A91" s="25" t="s">
        <v>192</v>
      </c>
      <c r="B91" s="86" t="s">
        <v>204</v>
      </c>
      <c r="C91" s="92" t="s">
        <v>205</v>
      </c>
      <c r="D91" s="92" t="s">
        <v>206</v>
      </c>
      <c r="E91" s="92" t="s">
        <v>11</v>
      </c>
      <c r="F91" s="92">
        <v>6</v>
      </c>
      <c r="G91" s="82">
        <v>15</v>
      </c>
      <c r="H91" s="95">
        <f t="shared" si="3"/>
        <v>60</v>
      </c>
      <c r="I91" s="82" t="s">
        <v>12</v>
      </c>
      <c r="J91">
        <v>90</v>
      </c>
    </row>
    <row r="92" spans="1:10" ht="15.75" x14ac:dyDescent="0.25">
      <c r="A92" s="25" t="s">
        <v>192</v>
      </c>
      <c r="B92" s="86" t="s">
        <v>207</v>
      </c>
      <c r="C92" s="92" t="s">
        <v>208</v>
      </c>
      <c r="D92" s="92" t="s">
        <v>209</v>
      </c>
      <c r="E92" s="92" t="s">
        <v>19</v>
      </c>
      <c r="F92" s="92">
        <v>6</v>
      </c>
      <c r="G92" s="85">
        <v>15</v>
      </c>
      <c r="H92" s="95">
        <f t="shared" si="3"/>
        <v>60</v>
      </c>
      <c r="I92" s="82" t="s">
        <v>12</v>
      </c>
      <c r="J92">
        <v>91</v>
      </c>
    </row>
    <row r="93" spans="1:10" ht="15.75" x14ac:dyDescent="0.25">
      <c r="A93" s="25" t="s">
        <v>192</v>
      </c>
      <c r="B93" s="86" t="s">
        <v>64</v>
      </c>
      <c r="C93" s="92" t="s">
        <v>65</v>
      </c>
      <c r="D93" s="92" t="s">
        <v>66</v>
      </c>
      <c r="E93" s="92" t="s">
        <v>11</v>
      </c>
      <c r="F93" s="92">
        <v>6</v>
      </c>
      <c r="G93" s="82">
        <v>15</v>
      </c>
      <c r="H93" s="95">
        <f t="shared" si="3"/>
        <v>60</v>
      </c>
      <c r="I93" s="82" t="s">
        <v>12</v>
      </c>
      <c r="J93">
        <v>92</v>
      </c>
    </row>
    <row r="94" spans="1:10" ht="15.75" x14ac:dyDescent="0.25">
      <c r="A94" s="25" t="s">
        <v>192</v>
      </c>
      <c r="B94" s="86" t="s">
        <v>75</v>
      </c>
      <c r="C94" s="92" t="s">
        <v>76</v>
      </c>
      <c r="D94" s="92" t="s">
        <v>77</v>
      </c>
      <c r="E94" s="92" t="s">
        <v>19</v>
      </c>
      <c r="F94" s="92">
        <v>6</v>
      </c>
      <c r="G94" s="82">
        <v>15</v>
      </c>
      <c r="H94" s="95">
        <f t="shared" si="3"/>
        <v>60</v>
      </c>
      <c r="I94" s="82" t="s">
        <v>12</v>
      </c>
      <c r="J94">
        <v>93</v>
      </c>
    </row>
    <row r="95" spans="1:10" ht="15.75" x14ac:dyDescent="0.25">
      <c r="A95" s="25" t="s">
        <v>192</v>
      </c>
      <c r="B95" s="86" t="s">
        <v>210</v>
      </c>
      <c r="C95" s="92" t="s">
        <v>147</v>
      </c>
      <c r="D95" s="92" t="s">
        <v>100</v>
      </c>
      <c r="E95" s="92" t="s">
        <v>11</v>
      </c>
      <c r="F95" s="92">
        <v>6</v>
      </c>
      <c r="G95" s="88">
        <v>15</v>
      </c>
      <c r="H95" s="95">
        <f t="shared" si="3"/>
        <v>60</v>
      </c>
      <c r="I95" s="82" t="s">
        <v>12</v>
      </c>
      <c r="J95">
        <v>94</v>
      </c>
    </row>
    <row r="96" spans="1:10" ht="15.75" x14ac:dyDescent="0.25">
      <c r="A96" s="25" t="s">
        <v>192</v>
      </c>
      <c r="B96" s="86" t="s">
        <v>196</v>
      </c>
      <c r="C96" s="92" t="s">
        <v>197</v>
      </c>
      <c r="D96" s="92" t="s">
        <v>132</v>
      </c>
      <c r="E96" s="92" t="s">
        <v>11</v>
      </c>
      <c r="F96" s="82">
        <v>5</v>
      </c>
      <c r="G96" s="85">
        <v>15</v>
      </c>
      <c r="H96" s="95">
        <f t="shared" si="3"/>
        <v>60</v>
      </c>
      <c r="I96" s="82" t="s">
        <v>12</v>
      </c>
      <c r="J96">
        <v>95</v>
      </c>
    </row>
    <row r="97" spans="1:10" ht="15.75" x14ac:dyDescent="0.25">
      <c r="A97" s="25" t="s">
        <v>192</v>
      </c>
      <c r="B97" s="105" t="s">
        <v>26</v>
      </c>
      <c r="C97" s="92" t="s">
        <v>27</v>
      </c>
      <c r="D97" s="92" t="s">
        <v>10</v>
      </c>
      <c r="E97" s="92" t="s">
        <v>11</v>
      </c>
      <c r="F97" s="82">
        <v>5</v>
      </c>
      <c r="G97" s="82">
        <v>15</v>
      </c>
      <c r="H97" s="95">
        <f t="shared" si="3"/>
        <v>60</v>
      </c>
      <c r="I97" s="82" t="s">
        <v>12</v>
      </c>
      <c r="J97">
        <v>96</v>
      </c>
    </row>
    <row r="98" spans="1:10" ht="15.75" x14ac:dyDescent="0.25">
      <c r="A98" s="25" t="s">
        <v>192</v>
      </c>
      <c r="B98" s="86" t="s">
        <v>211</v>
      </c>
      <c r="C98" s="92" t="s">
        <v>212</v>
      </c>
      <c r="D98" s="92" t="s">
        <v>125</v>
      </c>
      <c r="E98" s="92" t="s">
        <v>19</v>
      </c>
      <c r="F98" s="92">
        <v>6</v>
      </c>
      <c r="G98" s="85">
        <v>14</v>
      </c>
      <c r="H98" s="95">
        <f t="shared" si="3"/>
        <v>56.000000000000007</v>
      </c>
      <c r="I98" s="82" t="s">
        <v>12</v>
      </c>
      <c r="J98">
        <v>97</v>
      </c>
    </row>
    <row r="99" spans="1:10" ht="15.75" x14ac:dyDescent="0.25">
      <c r="A99" s="25" t="s">
        <v>192</v>
      </c>
      <c r="B99" s="86" t="s">
        <v>73</v>
      </c>
      <c r="C99" s="92" t="s">
        <v>74</v>
      </c>
      <c r="D99" s="92" t="s">
        <v>55</v>
      </c>
      <c r="E99" s="92" t="s">
        <v>11</v>
      </c>
      <c r="F99" s="92">
        <v>6</v>
      </c>
      <c r="G99" s="82">
        <v>14</v>
      </c>
      <c r="H99" s="95">
        <f t="shared" si="3"/>
        <v>56.000000000000007</v>
      </c>
      <c r="I99" s="82" t="s">
        <v>12</v>
      </c>
      <c r="J99">
        <v>98</v>
      </c>
    </row>
    <row r="100" spans="1:10" ht="15.75" x14ac:dyDescent="0.25">
      <c r="A100" s="25" t="s">
        <v>192</v>
      </c>
      <c r="B100" s="86" t="s">
        <v>213</v>
      </c>
      <c r="C100" s="92" t="s">
        <v>214</v>
      </c>
      <c r="D100" s="92" t="s">
        <v>215</v>
      </c>
      <c r="E100" s="92" t="s">
        <v>11</v>
      </c>
      <c r="F100" s="92">
        <v>6</v>
      </c>
      <c r="G100" s="85">
        <v>13</v>
      </c>
      <c r="H100" s="95">
        <f t="shared" si="3"/>
        <v>52</v>
      </c>
      <c r="I100" s="82" t="s">
        <v>12</v>
      </c>
      <c r="J100">
        <v>99</v>
      </c>
    </row>
    <row r="101" spans="1:10" ht="15.75" x14ac:dyDescent="0.25">
      <c r="A101" s="25" t="s">
        <v>192</v>
      </c>
      <c r="B101" s="86" t="s">
        <v>216</v>
      </c>
      <c r="C101" s="92" t="s">
        <v>217</v>
      </c>
      <c r="D101" s="92" t="s">
        <v>163</v>
      </c>
      <c r="E101" s="92" t="s">
        <v>11</v>
      </c>
      <c r="F101" s="92">
        <v>6</v>
      </c>
      <c r="G101" s="85">
        <v>13</v>
      </c>
      <c r="H101" s="95">
        <f t="shared" si="3"/>
        <v>52</v>
      </c>
      <c r="I101" s="82" t="s">
        <v>12</v>
      </c>
      <c r="J101">
        <v>100</v>
      </c>
    </row>
    <row r="102" spans="1:10" ht="15.75" x14ac:dyDescent="0.25">
      <c r="A102" s="25" t="s">
        <v>192</v>
      </c>
      <c r="B102" s="86" t="s">
        <v>28</v>
      </c>
      <c r="C102" s="92" t="s">
        <v>24</v>
      </c>
      <c r="D102" s="92" t="s">
        <v>29</v>
      </c>
      <c r="E102" s="92" t="s">
        <v>19</v>
      </c>
      <c r="F102" s="82">
        <v>5</v>
      </c>
      <c r="G102" s="82">
        <v>13</v>
      </c>
      <c r="H102" s="95">
        <f t="shared" si="3"/>
        <v>52</v>
      </c>
      <c r="I102" s="82" t="s">
        <v>12</v>
      </c>
      <c r="J102">
        <v>101</v>
      </c>
    </row>
    <row r="103" spans="1:10" ht="15.75" x14ac:dyDescent="0.25">
      <c r="A103" s="25" t="s">
        <v>192</v>
      </c>
      <c r="B103" s="84" t="s">
        <v>157</v>
      </c>
      <c r="C103" s="83" t="s">
        <v>158</v>
      </c>
      <c r="D103" s="83" t="s">
        <v>72</v>
      </c>
      <c r="E103" s="83" t="s">
        <v>19</v>
      </c>
      <c r="F103" s="83">
        <v>8</v>
      </c>
      <c r="G103" s="82">
        <v>35</v>
      </c>
      <c r="H103" s="82">
        <f t="shared" ref="H103:H112" si="4">G103/40*100</f>
        <v>87.5</v>
      </c>
      <c r="I103" s="82" t="s">
        <v>12</v>
      </c>
      <c r="J103">
        <v>102</v>
      </c>
    </row>
    <row r="104" spans="1:10" ht="15.75" x14ac:dyDescent="0.25">
      <c r="A104" s="25" t="s">
        <v>192</v>
      </c>
      <c r="B104" s="84" t="s">
        <v>222</v>
      </c>
      <c r="C104" s="83" t="s">
        <v>223</v>
      </c>
      <c r="D104" s="83" t="s">
        <v>88</v>
      </c>
      <c r="E104" s="83" t="s">
        <v>19</v>
      </c>
      <c r="F104" s="83">
        <v>8</v>
      </c>
      <c r="G104" s="82">
        <v>30</v>
      </c>
      <c r="H104" s="82">
        <f t="shared" si="4"/>
        <v>75</v>
      </c>
      <c r="I104" s="82" t="s">
        <v>12</v>
      </c>
      <c r="J104">
        <v>103</v>
      </c>
    </row>
    <row r="105" spans="1:10" ht="15.75" x14ac:dyDescent="0.25">
      <c r="A105" s="25" t="s">
        <v>192</v>
      </c>
      <c r="B105" s="84" t="s">
        <v>224</v>
      </c>
      <c r="C105" s="83" t="s">
        <v>194</v>
      </c>
      <c r="D105" s="83" t="s">
        <v>237</v>
      </c>
      <c r="E105" s="83" t="s">
        <v>11</v>
      </c>
      <c r="F105" s="83">
        <v>7</v>
      </c>
      <c r="G105" s="82">
        <v>30</v>
      </c>
      <c r="H105" s="82">
        <f t="shared" si="4"/>
        <v>75</v>
      </c>
      <c r="I105" s="82" t="s">
        <v>12</v>
      </c>
      <c r="J105">
        <v>104</v>
      </c>
    </row>
    <row r="106" spans="1:10" ht="15.75" x14ac:dyDescent="0.25">
      <c r="A106" s="25" t="s">
        <v>192</v>
      </c>
      <c r="B106" s="84" t="s">
        <v>225</v>
      </c>
      <c r="C106" s="83" t="s">
        <v>57</v>
      </c>
      <c r="D106" s="83" t="s">
        <v>215</v>
      </c>
      <c r="E106" s="83" t="s">
        <v>11</v>
      </c>
      <c r="F106" s="83">
        <v>8</v>
      </c>
      <c r="G106" s="88">
        <v>29</v>
      </c>
      <c r="H106" s="82">
        <f t="shared" si="4"/>
        <v>72.5</v>
      </c>
      <c r="I106" s="82" t="s">
        <v>12</v>
      </c>
      <c r="J106">
        <v>105</v>
      </c>
    </row>
    <row r="107" spans="1:10" ht="15.75" x14ac:dyDescent="0.25">
      <c r="A107" s="25" t="s">
        <v>192</v>
      </c>
      <c r="B107" s="84" t="s">
        <v>96</v>
      </c>
      <c r="C107" s="83" t="s">
        <v>97</v>
      </c>
      <c r="D107" s="83" t="s">
        <v>98</v>
      </c>
      <c r="E107" s="83" t="s">
        <v>11</v>
      </c>
      <c r="F107" s="83">
        <v>8</v>
      </c>
      <c r="G107" s="82">
        <v>28</v>
      </c>
      <c r="H107" s="82">
        <f t="shared" si="4"/>
        <v>70</v>
      </c>
      <c r="I107" s="82" t="s">
        <v>12</v>
      </c>
      <c r="J107">
        <v>106</v>
      </c>
    </row>
    <row r="108" spans="1:10" ht="15.75" x14ac:dyDescent="0.25">
      <c r="A108" s="25" t="s">
        <v>192</v>
      </c>
      <c r="B108" s="84" t="s">
        <v>99</v>
      </c>
      <c r="C108" s="83" t="s">
        <v>85</v>
      </c>
      <c r="D108" s="83" t="s">
        <v>100</v>
      </c>
      <c r="E108" s="83" t="s">
        <v>11</v>
      </c>
      <c r="F108" s="83">
        <v>8</v>
      </c>
      <c r="G108" s="82">
        <v>26</v>
      </c>
      <c r="H108" s="82">
        <f t="shared" si="4"/>
        <v>65</v>
      </c>
      <c r="I108" s="82" t="s">
        <v>12</v>
      </c>
      <c r="J108">
        <v>107</v>
      </c>
    </row>
    <row r="109" spans="1:10" ht="15.75" x14ac:dyDescent="0.25">
      <c r="A109" s="25" t="s">
        <v>192</v>
      </c>
      <c r="B109" s="84" t="s">
        <v>226</v>
      </c>
      <c r="C109" s="83" t="s">
        <v>227</v>
      </c>
      <c r="D109" s="83" t="s">
        <v>228</v>
      </c>
      <c r="E109" s="83" t="s">
        <v>19</v>
      </c>
      <c r="F109" s="83">
        <v>8</v>
      </c>
      <c r="G109" s="82">
        <v>22</v>
      </c>
      <c r="H109" s="82">
        <f t="shared" si="4"/>
        <v>55.000000000000007</v>
      </c>
      <c r="I109" s="82" t="s">
        <v>12</v>
      </c>
      <c r="J109">
        <v>108</v>
      </c>
    </row>
    <row r="110" spans="1:10" ht="15.75" x14ac:dyDescent="0.25">
      <c r="A110" s="25" t="s">
        <v>192</v>
      </c>
      <c r="B110" s="84" t="s">
        <v>229</v>
      </c>
      <c r="C110" s="83" t="s">
        <v>230</v>
      </c>
      <c r="D110" s="83" t="s">
        <v>231</v>
      </c>
      <c r="E110" s="83" t="s">
        <v>19</v>
      </c>
      <c r="F110" s="83">
        <v>8</v>
      </c>
      <c r="G110" s="82">
        <v>20</v>
      </c>
      <c r="H110" s="82">
        <f t="shared" si="4"/>
        <v>50</v>
      </c>
      <c r="I110" s="82" t="s">
        <v>12</v>
      </c>
      <c r="J110">
        <v>109</v>
      </c>
    </row>
    <row r="111" spans="1:10" ht="15.75" x14ac:dyDescent="0.25">
      <c r="A111" s="25" t="s">
        <v>192</v>
      </c>
      <c r="B111" s="84" t="s">
        <v>232</v>
      </c>
      <c r="C111" s="83" t="s">
        <v>143</v>
      </c>
      <c r="D111" s="83" t="s">
        <v>163</v>
      </c>
      <c r="E111" s="83" t="s">
        <v>11</v>
      </c>
      <c r="F111" s="83">
        <v>7</v>
      </c>
      <c r="G111" s="82">
        <v>20</v>
      </c>
      <c r="H111" s="82">
        <f t="shared" si="4"/>
        <v>50</v>
      </c>
      <c r="I111" s="82" t="s">
        <v>12</v>
      </c>
      <c r="J111">
        <v>110</v>
      </c>
    </row>
    <row r="112" spans="1:10" ht="15.75" x14ac:dyDescent="0.25">
      <c r="A112" s="25" t="s">
        <v>192</v>
      </c>
      <c r="B112" s="84" t="s">
        <v>233</v>
      </c>
      <c r="C112" s="83" t="s">
        <v>191</v>
      </c>
      <c r="D112" s="83" t="s">
        <v>22</v>
      </c>
      <c r="E112" s="83" t="s">
        <v>19</v>
      </c>
      <c r="F112" s="83">
        <v>7</v>
      </c>
      <c r="G112" s="82">
        <v>20</v>
      </c>
      <c r="H112" s="82">
        <f t="shared" si="4"/>
        <v>50</v>
      </c>
      <c r="I112" s="82" t="s">
        <v>12</v>
      </c>
      <c r="J112">
        <v>111</v>
      </c>
    </row>
    <row r="113" spans="1:10" ht="15.75" x14ac:dyDescent="0.25">
      <c r="A113" s="25" t="s">
        <v>235</v>
      </c>
      <c r="B113" s="86" t="s">
        <v>236</v>
      </c>
      <c r="C113" s="92" t="s">
        <v>168</v>
      </c>
      <c r="D113" s="92" t="s">
        <v>22</v>
      </c>
      <c r="E113" s="92" t="s">
        <v>19</v>
      </c>
      <c r="F113" s="82">
        <v>5</v>
      </c>
      <c r="G113" s="82">
        <v>19</v>
      </c>
      <c r="H113" s="95">
        <f t="shared" ref="H113" si="5">G113/25*100</f>
        <v>76</v>
      </c>
      <c r="I113" s="82" t="s">
        <v>12</v>
      </c>
      <c r="J113">
        <v>112</v>
      </c>
    </row>
    <row r="114" spans="1:10" ht="15.75" x14ac:dyDescent="0.25">
      <c r="A114" s="25" t="s">
        <v>235</v>
      </c>
      <c r="B114" s="86" t="s">
        <v>187</v>
      </c>
      <c r="C114" s="92" t="s">
        <v>188</v>
      </c>
      <c r="D114" s="92" t="s">
        <v>88</v>
      </c>
      <c r="E114" s="92" t="s">
        <v>19</v>
      </c>
      <c r="F114" s="92">
        <v>6</v>
      </c>
      <c r="G114" s="82">
        <v>25</v>
      </c>
      <c r="H114" s="95">
        <f t="shared" ref="H114:H126" si="6">G114/36*100</f>
        <v>69.444444444444443</v>
      </c>
      <c r="I114" s="87" t="s">
        <v>12</v>
      </c>
      <c r="J114">
        <v>113</v>
      </c>
    </row>
    <row r="115" spans="1:10" ht="15.75" x14ac:dyDescent="0.25">
      <c r="A115" s="25" t="s">
        <v>235</v>
      </c>
      <c r="B115" s="86" t="s">
        <v>40</v>
      </c>
      <c r="C115" s="92" t="s">
        <v>41</v>
      </c>
      <c r="D115" s="92" t="s">
        <v>42</v>
      </c>
      <c r="E115" s="92" t="s">
        <v>11</v>
      </c>
      <c r="F115" s="92">
        <v>6</v>
      </c>
      <c r="G115" s="82">
        <v>24</v>
      </c>
      <c r="H115" s="95">
        <f t="shared" si="6"/>
        <v>66.666666666666657</v>
      </c>
      <c r="I115" s="87" t="s">
        <v>12</v>
      </c>
      <c r="J115">
        <v>114</v>
      </c>
    </row>
    <row r="116" spans="1:10" ht="15.75" x14ac:dyDescent="0.25">
      <c r="A116" s="25" t="s">
        <v>235</v>
      </c>
      <c r="B116" s="86" t="s">
        <v>73</v>
      </c>
      <c r="C116" s="92" t="s">
        <v>74</v>
      </c>
      <c r="D116" s="92" t="s">
        <v>55</v>
      </c>
      <c r="E116" s="92" t="s">
        <v>11</v>
      </c>
      <c r="F116" s="92">
        <v>6</v>
      </c>
      <c r="G116" s="82">
        <v>24</v>
      </c>
      <c r="H116" s="95">
        <f t="shared" si="6"/>
        <v>66.666666666666657</v>
      </c>
      <c r="I116" s="87" t="s">
        <v>12</v>
      </c>
      <c r="J116">
        <v>115</v>
      </c>
    </row>
    <row r="117" spans="1:10" ht="15.75" x14ac:dyDescent="0.25">
      <c r="A117" s="25" t="s">
        <v>235</v>
      </c>
      <c r="B117" s="86" t="s">
        <v>107</v>
      </c>
      <c r="C117" s="92" t="s">
        <v>238</v>
      </c>
      <c r="D117" s="92" t="s">
        <v>109</v>
      </c>
      <c r="E117" s="92" t="s">
        <v>19</v>
      </c>
      <c r="F117" s="92">
        <v>6</v>
      </c>
      <c r="G117" s="88">
        <v>23</v>
      </c>
      <c r="H117" s="95">
        <f t="shared" si="6"/>
        <v>63.888888888888886</v>
      </c>
      <c r="I117" s="87" t="s">
        <v>12</v>
      </c>
      <c r="J117">
        <v>116</v>
      </c>
    </row>
    <row r="118" spans="1:10" ht="15.75" x14ac:dyDescent="0.25">
      <c r="A118" s="25" t="s">
        <v>235</v>
      </c>
      <c r="B118" s="86" t="s">
        <v>239</v>
      </c>
      <c r="C118" s="92" t="s">
        <v>154</v>
      </c>
      <c r="D118" s="92" t="s">
        <v>22</v>
      </c>
      <c r="E118" s="92" t="s">
        <v>19</v>
      </c>
      <c r="F118" s="92">
        <v>6</v>
      </c>
      <c r="G118" s="82">
        <v>23</v>
      </c>
      <c r="H118" s="95">
        <f t="shared" si="6"/>
        <v>63.888888888888886</v>
      </c>
      <c r="I118" s="87" t="s">
        <v>12</v>
      </c>
      <c r="J118">
        <v>117</v>
      </c>
    </row>
    <row r="119" spans="1:10" ht="15.75" x14ac:dyDescent="0.25">
      <c r="A119" s="25" t="s">
        <v>235</v>
      </c>
      <c r="B119" s="86" t="s">
        <v>37</v>
      </c>
      <c r="C119" s="92" t="s">
        <v>38</v>
      </c>
      <c r="D119" s="92" t="s">
        <v>10</v>
      </c>
      <c r="E119" s="92" t="s">
        <v>11</v>
      </c>
      <c r="F119" s="92">
        <v>6</v>
      </c>
      <c r="G119" s="85">
        <v>22</v>
      </c>
      <c r="H119" s="95">
        <f t="shared" si="6"/>
        <v>61.111111111111114</v>
      </c>
      <c r="I119" s="87" t="s">
        <v>12</v>
      </c>
      <c r="J119">
        <v>118</v>
      </c>
    </row>
    <row r="120" spans="1:10" ht="15.75" x14ac:dyDescent="0.25">
      <c r="A120" s="25" t="s">
        <v>235</v>
      </c>
      <c r="B120" s="86" t="s">
        <v>198</v>
      </c>
      <c r="C120" s="92" t="s">
        <v>199</v>
      </c>
      <c r="D120" s="92" t="s">
        <v>72</v>
      </c>
      <c r="E120" s="92" t="s">
        <v>19</v>
      </c>
      <c r="F120" s="92">
        <v>6</v>
      </c>
      <c r="G120" s="82">
        <v>22</v>
      </c>
      <c r="H120" s="95">
        <f t="shared" si="6"/>
        <v>61.111111111111114</v>
      </c>
      <c r="I120" s="87" t="s">
        <v>12</v>
      </c>
      <c r="J120">
        <v>119</v>
      </c>
    </row>
    <row r="121" spans="1:10" ht="15.75" x14ac:dyDescent="0.25">
      <c r="A121" s="25" t="s">
        <v>235</v>
      </c>
      <c r="B121" s="86" t="s">
        <v>56</v>
      </c>
      <c r="C121" s="92" t="s">
        <v>57</v>
      </c>
      <c r="D121" s="92" t="s">
        <v>58</v>
      </c>
      <c r="E121" s="92" t="s">
        <v>11</v>
      </c>
      <c r="F121" s="92">
        <v>6</v>
      </c>
      <c r="G121" s="82">
        <v>22</v>
      </c>
      <c r="H121" s="95">
        <f t="shared" si="6"/>
        <v>61.111111111111114</v>
      </c>
      <c r="I121" s="87" t="s">
        <v>12</v>
      </c>
      <c r="J121">
        <v>120</v>
      </c>
    </row>
    <row r="122" spans="1:10" ht="15.75" x14ac:dyDescent="0.25">
      <c r="A122" s="25" t="s">
        <v>235</v>
      </c>
      <c r="B122" s="86" t="s">
        <v>240</v>
      </c>
      <c r="C122" s="92" t="s">
        <v>241</v>
      </c>
      <c r="D122" s="92" t="s">
        <v>242</v>
      </c>
      <c r="E122" s="92" t="s">
        <v>11</v>
      </c>
      <c r="F122" s="92">
        <v>6</v>
      </c>
      <c r="G122" s="82">
        <v>22</v>
      </c>
      <c r="H122" s="95">
        <f t="shared" si="6"/>
        <v>61.111111111111114</v>
      </c>
      <c r="I122" s="87" t="s">
        <v>12</v>
      </c>
      <c r="J122">
        <v>121</v>
      </c>
    </row>
    <row r="123" spans="1:10" ht="15.75" x14ac:dyDescent="0.25">
      <c r="A123" s="25" t="s">
        <v>235</v>
      </c>
      <c r="B123" s="86" t="s">
        <v>216</v>
      </c>
      <c r="C123" s="92" t="s">
        <v>217</v>
      </c>
      <c r="D123" s="92" t="s">
        <v>163</v>
      </c>
      <c r="E123" s="92" t="s">
        <v>11</v>
      </c>
      <c r="F123" s="92">
        <v>6</v>
      </c>
      <c r="G123" s="82">
        <v>22</v>
      </c>
      <c r="H123" s="95">
        <f t="shared" si="6"/>
        <v>61.111111111111114</v>
      </c>
      <c r="I123" s="87" t="s">
        <v>12</v>
      </c>
      <c r="J123">
        <v>122</v>
      </c>
    </row>
    <row r="124" spans="1:10" ht="15.75" x14ac:dyDescent="0.25">
      <c r="A124" s="25" t="s">
        <v>235</v>
      </c>
      <c r="B124" s="86" t="s">
        <v>243</v>
      </c>
      <c r="C124" s="92" t="s">
        <v>244</v>
      </c>
      <c r="D124" s="92" t="s">
        <v>58</v>
      </c>
      <c r="E124" s="92" t="s">
        <v>11</v>
      </c>
      <c r="F124" s="92">
        <v>6</v>
      </c>
      <c r="G124" s="82">
        <v>22</v>
      </c>
      <c r="H124" s="95">
        <f t="shared" si="6"/>
        <v>61.111111111111114</v>
      </c>
      <c r="I124" s="87" t="s">
        <v>12</v>
      </c>
      <c r="J124">
        <v>123</v>
      </c>
    </row>
    <row r="125" spans="1:10" ht="15.75" x14ac:dyDescent="0.25">
      <c r="A125" s="25" t="s">
        <v>235</v>
      </c>
      <c r="B125" s="86" t="s">
        <v>245</v>
      </c>
      <c r="C125" s="92" t="s">
        <v>246</v>
      </c>
      <c r="D125" s="92" t="s">
        <v>132</v>
      </c>
      <c r="E125" s="92" t="s">
        <v>11</v>
      </c>
      <c r="F125" s="92">
        <v>6</v>
      </c>
      <c r="G125" s="82">
        <v>20</v>
      </c>
      <c r="H125" s="95">
        <f t="shared" si="6"/>
        <v>55.555555555555557</v>
      </c>
      <c r="I125" s="87" t="s">
        <v>12</v>
      </c>
      <c r="J125">
        <v>124</v>
      </c>
    </row>
    <row r="126" spans="1:10" ht="15.75" x14ac:dyDescent="0.25">
      <c r="A126" s="25" t="s">
        <v>235</v>
      </c>
      <c r="B126" s="86" t="s">
        <v>47</v>
      </c>
      <c r="C126" s="92" t="s">
        <v>48</v>
      </c>
      <c r="D126" s="92" t="s">
        <v>49</v>
      </c>
      <c r="E126" s="92" t="s">
        <v>11</v>
      </c>
      <c r="F126" s="92">
        <v>6</v>
      </c>
      <c r="G126" s="86">
        <v>19</v>
      </c>
      <c r="H126" s="95">
        <f t="shared" si="6"/>
        <v>52.777777777777779</v>
      </c>
      <c r="I126" s="87" t="s">
        <v>12</v>
      </c>
      <c r="J126">
        <v>125</v>
      </c>
    </row>
    <row r="127" spans="1:10" ht="15.75" x14ac:dyDescent="0.25">
      <c r="A127" s="25" t="s">
        <v>235</v>
      </c>
      <c r="B127" s="86" t="s">
        <v>16</v>
      </c>
      <c r="C127" s="92" t="s">
        <v>17</v>
      </c>
      <c r="D127" s="92" t="s">
        <v>18</v>
      </c>
      <c r="E127" s="92" t="s">
        <v>19</v>
      </c>
      <c r="F127" s="92">
        <v>7</v>
      </c>
      <c r="G127" s="82">
        <v>32</v>
      </c>
      <c r="H127" s="95">
        <f t="shared" ref="H127:H128" si="7">G127/53*100</f>
        <v>60.377358490566039</v>
      </c>
      <c r="I127" s="87" t="s">
        <v>12</v>
      </c>
      <c r="J127">
        <v>126</v>
      </c>
    </row>
    <row r="128" spans="1:10" ht="15.75" x14ac:dyDescent="0.25">
      <c r="A128" s="25" t="s">
        <v>235</v>
      </c>
      <c r="B128" s="86" t="s">
        <v>247</v>
      </c>
      <c r="C128" s="92" t="s">
        <v>158</v>
      </c>
      <c r="D128" s="92" t="s">
        <v>77</v>
      </c>
      <c r="E128" s="92" t="s">
        <v>19</v>
      </c>
      <c r="F128" s="92">
        <v>7</v>
      </c>
      <c r="G128" s="82">
        <v>27</v>
      </c>
      <c r="H128" s="95">
        <f t="shared" si="7"/>
        <v>50.943396226415096</v>
      </c>
      <c r="I128" s="87" t="s">
        <v>12</v>
      </c>
      <c r="J128">
        <v>127</v>
      </c>
    </row>
    <row r="129" spans="1:10" ht="15.75" x14ac:dyDescent="0.25">
      <c r="A129" s="25" t="s">
        <v>235</v>
      </c>
      <c r="B129" s="86" t="s">
        <v>174</v>
      </c>
      <c r="C129" s="92" t="s">
        <v>175</v>
      </c>
      <c r="D129" s="106" t="s">
        <v>83</v>
      </c>
      <c r="E129" s="92" t="s">
        <v>11</v>
      </c>
      <c r="F129" s="92">
        <v>9</v>
      </c>
      <c r="G129" s="85">
        <v>28</v>
      </c>
      <c r="H129" s="95">
        <f t="shared" ref="H129" si="8">G129/40*100</f>
        <v>70</v>
      </c>
      <c r="I129" s="82" t="s">
        <v>12</v>
      </c>
      <c r="J129">
        <v>128</v>
      </c>
    </row>
    <row r="130" spans="1:10" ht="15.75" x14ac:dyDescent="0.25">
      <c r="A130" s="25" t="s">
        <v>235</v>
      </c>
      <c r="B130" s="86" t="s">
        <v>248</v>
      </c>
      <c r="C130" s="92" t="s">
        <v>249</v>
      </c>
      <c r="D130" s="92" t="s">
        <v>250</v>
      </c>
      <c r="E130" s="92" t="s">
        <v>11</v>
      </c>
      <c r="F130" s="92">
        <v>10</v>
      </c>
      <c r="G130" s="82">
        <v>30</v>
      </c>
      <c r="H130" s="95">
        <f t="shared" ref="H130:H132" si="9">G130/39*100</f>
        <v>76.923076923076934</v>
      </c>
      <c r="I130" s="82" t="s">
        <v>12</v>
      </c>
      <c r="J130">
        <v>129</v>
      </c>
    </row>
    <row r="131" spans="1:10" ht="15.75" x14ac:dyDescent="0.25">
      <c r="A131" s="25" t="s">
        <v>235</v>
      </c>
      <c r="B131" s="86" t="s">
        <v>126</v>
      </c>
      <c r="C131" s="105" t="s">
        <v>127</v>
      </c>
      <c r="D131" s="92" t="s">
        <v>55</v>
      </c>
      <c r="E131" s="92" t="s">
        <v>11</v>
      </c>
      <c r="F131" s="92">
        <v>10</v>
      </c>
      <c r="G131" s="82">
        <v>29</v>
      </c>
      <c r="H131" s="95">
        <f t="shared" si="9"/>
        <v>74.358974358974365</v>
      </c>
      <c r="I131" s="82" t="s">
        <v>12</v>
      </c>
      <c r="J131">
        <v>130</v>
      </c>
    </row>
    <row r="132" spans="1:10" ht="15.75" x14ac:dyDescent="0.25">
      <c r="A132" s="25" t="s">
        <v>235</v>
      </c>
      <c r="B132" s="86" t="s">
        <v>251</v>
      </c>
      <c r="C132" s="92" t="s">
        <v>252</v>
      </c>
      <c r="D132" s="92" t="s">
        <v>98</v>
      </c>
      <c r="E132" s="92" t="s">
        <v>11</v>
      </c>
      <c r="F132" s="92">
        <v>10</v>
      </c>
      <c r="G132" s="82">
        <v>26</v>
      </c>
      <c r="H132" s="95">
        <f t="shared" si="9"/>
        <v>66.666666666666657</v>
      </c>
      <c r="I132" s="82" t="s">
        <v>12</v>
      </c>
      <c r="J132">
        <v>131</v>
      </c>
    </row>
    <row r="133" spans="1:10" ht="15.75" x14ac:dyDescent="0.25">
      <c r="A133" s="25" t="s">
        <v>235</v>
      </c>
      <c r="B133" s="86" t="s">
        <v>167</v>
      </c>
      <c r="C133" s="92" t="s">
        <v>168</v>
      </c>
      <c r="D133" s="92" t="s">
        <v>109</v>
      </c>
      <c r="E133" s="92" t="s">
        <v>19</v>
      </c>
      <c r="F133" s="92">
        <v>11</v>
      </c>
      <c r="G133" s="82">
        <v>42</v>
      </c>
      <c r="H133" s="95">
        <f t="shared" ref="H133:H140" si="10">G133/50*100</f>
        <v>84</v>
      </c>
      <c r="I133" s="82" t="s">
        <v>12</v>
      </c>
      <c r="J133">
        <v>132</v>
      </c>
    </row>
    <row r="134" spans="1:10" ht="15.75" x14ac:dyDescent="0.25">
      <c r="A134" s="25" t="s">
        <v>235</v>
      </c>
      <c r="B134" s="86" t="s">
        <v>253</v>
      </c>
      <c r="C134" s="92" t="s">
        <v>85</v>
      </c>
      <c r="D134" s="92" t="s">
        <v>93</v>
      </c>
      <c r="E134" s="92" t="s">
        <v>11</v>
      </c>
      <c r="F134" s="92">
        <v>11</v>
      </c>
      <c r="G134" s="85">
        <v>41</v>
      </c>
      <c r="H134" s="95">
        <f t="shared" si="10"/>
        <v>82</v>
      </c>
      <c r="I134" s="82" t="s">
        <v>12</v>
      </c>
      <c r="J134">
        <v>133</v>
      </c>
    </row>
    <row r="135" spans="1:10" ht="15.75" x14ac:dyDescent="0.25">
      <c r="A135" s="25" t="s">
        <v>235</v>
      </c>
      <c r="B135" s="86" t="s">
        <v>162</v>
      </c>
      <c r="C135" s="92" t="s">
        <v>65</v>
      </c>
      <c r="D135" s="92" t="s">
        <v>163</v>
      </c>
      <c r="E135" s="92" t="s">
        <v>11</v>
      </c>
      <c r="F135" s="92">
        <v>11</v>
      </c>
      <c r="G135" s="88">
        <v>39</v>
      </c>
      <c r="H135" s="95">
        <f t="shared" si="10"/>
        <v>78</v>
      </c>
      <c r="I135" s="82" t="s">
        <v>12</v>
      </c>
      <c r="J135">
        <v>134</v>
      </c>
    </row>
    <row r="136" spans="1:10" ht="15.75" x14ac:dyDescent="0.25">
      <c r="A136" s="25" t="s">
        <v>258</v>
      </c>
      <c r="B136" s="86" t="s">
        <v>174</v>
      </c>
      <c r="C136" s="92" t="s">
        <v>175</v>
      </c>
      <c r="D136" s="92" t="s">
        <v>83</v>
      </c>
      <c r="E136" s="92" t="s">
        <v>11</v>
      </c>
      <c r="F136" s="92">
        <v>9</v>
      </c>
      <c r="G136" s="86">
        <v>42</v>
      </c>
      <c r="H136" s="95">
        <f t="shared" si="10"/>
        <v>84</v>
      </c>
      <c r="I136" s="82" t="s">
        <v>12</v>
      </c>
      <c r="J136">
        <v>135</v>
      </c>
    </row>
    <row r="137" spans="1:10" ht="15.75" x14ac:dyDescent="0.25">
      <c r="A137" s="25" t="s">
        <v>258</v>
      </c>
      <c r="B137" s="86" t="s">
        <v>110</v>
      </c>
      <c r="C137" s="92" t="s">
        <v>63</v>
      </c>
      <c r="D137" s="92" t="s">
        <v>111</v>
      </c>
      <c r="E137" s="92" t="s">
        <v>11</v>
      </c>
      <c r="F137" s="92">
        <v>9</v>
      </c>
      <c r="G137" s="82">
        <v>39</v>
      </c>
      <c r="H137" s="95">
        <f t="shared" si="10"/>
        <v>78</v>
      </c>
      <c r="I137" s="82" t="s">
        <v>12</v>
      </c>
      <c r="J137">
        <v>136</v>
      </c>
    </row>
    <row r="138" spans="1:10" ht="15.75" x14ac:dyDescent="0.25">
      <c r="A138" s="25" t="s">
        <v>258</v>
      </c>
      <c r="B138" s="86" t="s">
        <v>254</v>
      </c>
      <c r="C138" s="92" t="s">
        <v>255</v>
      </c>
      <c r="D138" s="92" t="s">
        <v>132</v>
      </c>
      <c r="E138" s="92" t="s">
        <v>11</v>
      </c>
      <c r="F138" s="92">
        <v>9</v>
      </c>
      <c r="G138" s="82">
        <v>38</v>
      </c>
      <c r="H138" s="95">
        <f t="shared" si="10"/>
        <v>76</v>
      </c>
      <c r="I138" s="82" t="s">
        <v>12</v>
      </c>
      <c r="J138">
        <v>137</v>
      </c>
    </row>
    <row r="139" spans="1:10" ht="15.75" x14ac:dyDescent="0.25">
      <c r="A139" s="25" t="s">
        <v>258</v>
      </c>
      <c r="B139" s="86" t="s">
        <v>256</v>
      </c>
      <c r="C139" s="92" t="s">
        <v>257</v>
      </c>
      <c r="D139" s="92" t="s">
        <v>250</v>
      </c>
      <c r="E139" s="92" t="s">
        <v>11</v>
      </c>
      <c r="F139" s="92">
        <v>9</v>
      </c>
      <c r="G139" s="82">
        <v>36</v>
      </c>
      <c r="H139" s="95">
        <f t="shared" si="10"/>
        <v>72</v>
      </c>
      <c r="I139" s="82" t="s">
        <v>12</v>
      </c>
      <c r="J139">
        <v>138</v>
      </c>
    </row>
    <row r="140" spans="1:10" ht="15.75" x14ac:dyDescent="0.25">
      <c r="A140" s="25" t="s">
        <v>258</v>
      </c>
      <c r="B140" s="86" t="s">
        <v>166</v>
      </c>
      <c r="C140" s="92" t="s">
        <v>131</v>
      </c>
      <c r="D140" s="92" t="s">
        <v>49</v>
      </c>
      <c r="E140" s="92" t="s">
        <v>11</v>
      </c>
      <c r="F140" s="92">
        <v>9</v>
      </c>
      <c r="G140" s="85">
        <v>36</v>
      </c>
      <c r="H140" s="95">
        <f t="shared" si="10"/>
        <v>72</v>
      </c>
      <c r="I140" s="82" t="s">
        <v>12</v>
      </c>
      <c r="J140">
        <v>139</v>
      </c>
    </row>
    <row r="141" spans="1:10" ht="15.75" x14ac:dyDescent="0.25">
      <c r="A141" s="25" t="s">
        <v>258</v>
      </c>
      <c r="B141" s="84" t="s">
        <v>99</v>
      </c>
      <c r="C141" s="83" t="s">
        <v>85</v>
      </c>
      <c r="D141" s="83" t="s">
        <v>100</v>
      </c>
      <c r="E141" s="83" t="s">
        <v>11</v>
      </c>
      <c r="F141" s="83">
        <v>8</v>
      </c>
      <c r="G141" s="85">
        <v>71</v>
      </c>
      <c r="H141" s="95">
        <f t="shared" ref="H141:H144" si="11">G141/91*100</f>
        <v>78.021978021978029</v>
      </c>
      <c r="I141" s="82" t="s">
        <v>12</v>
      </c>
      <c r="J141">
        <v>140</v>
      </c>
    </row>
    <row r="142" spans="1:10" ht="15.75" x14ac:dyDescent="0.25">
      <c r="A142" s="25" t="s">
        <v>258</v>
      </c>
      <c r="B142" s="84" t="s">
        <v>101</v>
      </c>
      <c r="C142" s="83" t="s">
        <v>102</v>
      </c>
      <c r="D142" s="83" t="s">
        <v>10</v>
      </c>
      <c r="E142" s="83" t="s">
        <v>11</v>
      </c>
      <c r="F142" s="83">
        <v>8</v>
      </c>
      <c r="G142" s="82">
        <v>69</v>
      </c>
      <c r="H142" s="95">
        <f t="shared" si="11"/>
        <v>75.824175824175825</v>
      </c>
      <c r="I142" s="82" t="s">
        <v>12</v>
      </c>
      <c r="J142">
        <v>141</v>
      </c>
    </row>
    <row r="143" spans="1:10" ht="15.75" x14ac:dyDescent="0.25">
      <c r="A143" s="25" t="s">
        <v>258</v>
      </c>
      <c r="B143" s="84" t="s">
        <v>183</v>
      </c>
      <c r="C143" s="83" t="s">
        <v>184</v>
      </c>
      <c r="D143" s="83" t="s">
        <v>32</v>
      </c>
      <c r="E143" s="83" t="s">
        <v>11</v>
      </c>
      <c r="F143" s="83">
        <v>8</v>
      </c>
      <c r="G143" s="82">
        <v>61</v>
      </c>
      <c r="H143" s="95">
        <f t="shared" si="11"/>
        <v>67.032967032967022</v>
      </c>
      <c r="I143" s="82" t="s">
        <v>12</v>
      </c>
      <c r="J143">
        <v>142</v>
      </c>
    </row>
    <row r="144" spans="1:10" ht="15.75" x14ac:dyDescent="0.25">
      <c r="A144" s="25" t="s">
        <v>258</v>
      </c>
      <c r="B144" s="84" t="s">
        <v>91</v>
      </c>
      <c r="C144" s="83" t="s">
        <v>92</v>
      </c>
      <c r="D144" s="83" t="s">
        <v>93</v>
      </c>
      <c r="E144" s="83" t="s">
        <v>11</v>
      </c>
      <c r="F144" s="83">
        <v>8</v>
      </c>
      <c r="G144" s="82">
        <v>58</v>
      </c>
      <c r="H144" s="95">
        <f t="shared" si="11"/>
        <v>63.73626373626373</v>
      </c>
      <c r="I144" s="82" t="s">
        <v>12</v>
      </c>
      <c r="J144">
        <v>143</v>
      </c>
    </row>
    <row r="145" spans="1:10" ht="15.75" x14ac:dyDescent="0.25">
      <c r="A145" s="29" t="s">
        <v>258</v>
      </c>
      <c r="B145" s="84" t="s">
        <v>16</v>
      </c>
      <c r="C145" s="83" t="s">
        <v>17</v>
      </c>
      <c r="D145" s="83" t="s">
        <v>179</v>
      </c>
      <c r="E145" s="83" t="s">
        <v>19</v>
      </c>
      <c r="F145" s="83">
        <v>7</v>
      </c>
      <c r="G145" s="82">
        <v>22</v>
      </c>
      <c r="H145" s="95">
        <f>G145/35*100</f>
        <v>62.857142857142854</v>
      </c>
      <c r="I145" s="82" t="s">
        <v>12</v>
      </c>
      <c r="J145">
        <v>144</v>
      </c>
    </row>
    <row r="146" spans="1:10" ht="15.75" x14ac:dyDescent="0.25">
      <c r="A146" s="29" t="s">
        <v>258</v>
      </c>
      <c r="B146" s="86" t="s">
        <v>37</v>
      </c>
      <c r="C146" s="92" t="s">
        <v>38</v>
      </c>
      <c r="D146" s="92" t="s">
        <v>10</v>
      </c>
      <c r="E146" s="92" t="s">
        <v>11</v>
      </c>
      <c r="F146" s="92">
        <v>6</v>
      </c>
      <c r="G146" s="107">
        <v>36</v>
      </c>
      <c r="H146" s="95">
        <f>G146/67*100</f>
        <v>53.731343283582092</v>
      </c>
      <c r="I146" s="87" t="s">
        <v>12</v>
      </c>
      <c r="J146">
        <v>145</v>
      </c>
    </row>
    <row r="147" spans="1:10" ht="15.75" x14ac:dyDescent="0.25">
      <c r="A147" s="29" t="s">
        <v>258</v>
      </c>
      <c r="B147" s="86" t="s">
        <v>240</v>
      </c>
      <c r="C147" s="92" t="s">
        <v>241</v>
      </c>
      <c r="D147" s="92" t="s">
        <v>242</v>
      </c>
      <c r="E147" s="92" t="s">
        <v>11</v>
      </c>
      <c r="F147" s="92">
        <v>6</v>
      </c>
      <c r="G147" s="82">
        <v>35</v>
      </c>
      <c r="H147" s="95">
        <f>G147/67*100</f>
        <v>52.238805970149251</v>
      </c>
      <c r="I147" s="87" t="s">
        <v>12</v>
      </c>
      <c r="J147">
        <v>146</v>
      </c>
    </row>
    <row r="148" spans="1:10" ht="15.75" x14ac:dyDescent="0.25">
      <c r="A148" s="29" t="s">
        <v>258</v>
      </c>
      <c r="B148" s="84" t="s">
        <v>261</v>
      </c>
      <c r="C148" s="83" t="s">
        <v>262</v>
      </c>
      <c r="D148" s="83" t="s">
        <v>55</v>
      </c>
      <c r="E148" s="83" t="s">
        <v>11</v>
      </c>
      <c r="F148" s="83">
        <v>5</v>
      </c>
      <c r="G148" s="82">
        <v>40</v>
      </c>
      <c r="H148" s="95">
        <f>G148/61*100</f>
        <v>65.573770491803273</v>
      </c>
      <c r="I148" s="82" t="s">
        <v>12</v>
      </c>
      <c r="J148">
        <v>147</v>
      </c>
    </row>
    <row r="149" spans="1:10" ht="15.75" x14ac:dyDescent="0.25">
      <c r="A149" s="25" t="s">
        <v>263</v>
      </c>
      <c r="B149" s="108" t="s">
        <v>264</v>
      </c>
      <c r="C149" s="108" t="s">
        <v>265</v>
      </c>
      <c r="D149" s="109" t="s">
        <v>132</v>
      </c>
      <c r="E149" s="108" t="s">
        <v>11</v>
      </c>
      <c r="F149" s="110">
        <v>11</v>
      </c>
      <c r="G149" s="108">
        <v>46</v>
      </c>
      <c r="H149" s="111">
        <f t="shared" ref="H149:H151" si="12">G149/56*100</f>
        <v>82.142857142857139</v>
      </c>
      <c r="I149" s="108" t="s">
        <v>12</v>
      </c>
      <c r="J149">
        <v>148</v>
      </c>
    </row>
    <row r="150" spans="1:10" ht="15.75" x14ac:dyDescent="0.25">
      <c r="A150" s="25" t="s">
        <v>263</v>
      </c>
      <c r="B150" s="108" t="s">
        <v>266</v>
      </c>
      <c r="C150" s="108" t="s">
        <v>252</v>
      </c>
      <c r="D150" s="108" t="s">
        <v>267</v>
      </c>
      <c r="E150" s="108" t="s">
        <v>11</v>
      </c>
      <c r="F150" s="110">
        <v>11</v>
      </c>
      <c r="G150" s="108">
        <v>44</v>
      </c>
      <c r="H150" s="111">
        <f t="shared" si="12"/>
        <v>78.571428571428569</v>
      </c>
      <c r="I150" s="108" t="s">
        <v>12</v>
      </c>
      <c r="J150">
        <v>149</v>
      </c>
    </row>
    <row r="151" spans="1:10" ht="15.75" x14ac:dyDescent="0.25">
      <c r="A151" s="25" t="s">
        <v>263</v>
      </c>
      <c r="B151" s="108" t="s">
        <v>268</v>
      </c>
      <c r="C151" s="108" t="s">
        <v>17</v>
      </c>
      <c r="D151" s="109" t="s">
        <v>88</v>
      </c>
      <c r="E151" s="112" t="s">
        <v>19</v>
      </c>
      <c r="F151" s="110">
        <v>11</v>
      </c>
      <c r="G151" s="108">
        <v>43</v>
      </c>
      <c r="H151" s="111">
        <f t="shared" si="12"/>
        <v>76.785714285714292</v>
      </c>
      <c r="I151" s="108" t="s">
        <v>12</v>
      </c>
      <c r="J151">
        <v>150</v>
      </c>
    </row>
    <row r="152" spans="1:10" ht="15.75" x14ac:dyDescent="0.25">
      <c r="A152" s="25" t="s">
        <v>263</v>
      </c>
      <c r="B152" s="82" t="s">
        <v>270</v>
      </c>
      <c r="C152" s="82" t="s">
        <v>262</v>
      </c>
      <c r="D152" s="83" t="s">
        <v>100</v>
      </c>
      <c r="E152" s="82" t="s">
        <v>11</v>
      </c>
      <c r="F152" s="82">
        <v>10</v>
      </c>
      <c r="G152" s="82">
        <v>35</v>
      </c>
      <c r="H152" s="82">
        <f t="shared" ref="H152:H158" si="13">G152/40*100</f>
        <v>87.5</v>
      </c>
      <c r="I152" s="82" t="s">
        <v>12</v>
      </c>
      <c r="J152">
        <v>151</v>
      </c>
    </row>
    <row r="153" spans="1:10" ht="15.75" x14ac:dyDescent="0.25">
      <c r="A153" s="25" t="s">
        <v>263</v>
      </c>
      <c r="B153" s="82" t="s">
        <v>271</v>
      </c>
      <c r="C153" s="82" t="s">
        <v>252</v>
      </c>
      <c r="D153" s="83" t="s">
        <v>272</v>
      </c>
      <c r="E153" s="82" t="s">
        <v>11</v>
      </c>
      <c r="F153" s="82">
        <v>10</v>
      </c>
      <c r="G153" s="82">
        <v>34</v>
      </c>
      <c r="H153" s="82">
        <f t="shared" si="13"/>
        <v>85</v>
      </c>
      <c r="I153" s="82" t="s">
        <v>12</v>
      </c>
      <c r="J153">
        <v>152</v>
      </c>
    </row>
    <row r="154" spans="1:10" ht="15.75" x14ac:dyDescent="0.25">
      <c r="A154" s="25" t="s">
        <v>263</v>
      </c>
      <c r="B154" s="82" t="s">
        <v>273</v>
      </c>
      <c r="C154" s="82" t="s">
        <v>265</v>
      </c>
      <c r="D154" s="83" t="s">
        <v>49</v>
      </c>
      <c r="E154" s="82" t="s">
        <v>11</v>
      </c>
      <c r="F154" s="82">
        <v>10</v>
      </c>
      <c r="G154" s="82">
        <v>33</v>
      </c>
      <c r="H154" s="82">
        <f t="shared" si="13"/>
        <v>82.5</v>
      </c>
      <c r="I154" s="82" t="s">
        <v>12</v>
      </c>
      <c r="J154">
        <v>153</v>
      </c>
    </row>
    <row r="155" spans="1:10" ht="15.75" x14ac:dyDescent="0.25">
      <c r="A155" s="25" t="s">
        <v>263</v>
      </c>
      <c r="B155" s="89" t="s">
        <v>169</v>
      </c>
      <c r="C155" s="89" t="s">
        <v>170</v>
      </c>
      <c r="D155" s="83" t="s">
        <v>93</v>
      </c>
      <c r="E155" s="82" t="s">
        <v>11</v>
      </c>
      <c r="F155" s="89">
        <v>10</v>
      </c>
      <c r="G155" s="88">
        <v>31</v>
      </c>
      <c r="H155" s="82">
        <f t="shared" si="13"/>
        <v>77.5</v>
      </c>
      <c r="I155" s="82" t="s">
        <v>12</v>
      </c>
      <c r="J155">
        <v>154</v>
      </c>
    </row>
    <row r="156" spans="1:10" ht="15.75" x14ac:dyDescent="0.25">
      <c r="A156" s="25" t="s">
        <v>263</v>
      </c>
      <c r="B156" s="91" t="s">
        <v>274</v>
      </c>
      <c r="C156" s="91" t="s">
        <v>275</v>
      </c>
      <c r="D156" s="83" t="s">
        <v>77</v>
      </c>
      <c r="E156" s="87" t="s">
        <v>19</v>
      </c>
      <c r="F156" s="90">
        <v>10</v>
      </c>
      <c r="G156" s="90">
        <v>28</v>
      </c>
      <c r="H156" s="82">
        <f t="shared" si="13"/>
        <v>70</v>
      </c>
      <c r="I156" s="82" t="s">
        <v>12</v>
      </c>
      <c r="J156">
        <v>155</v>
      </c>
    </row>
    <row r="157" spans="1:10" ht="15.75" x14ac:dyDescent="0.25">
      <c r="A157" s="25" t="s">
        <v>263</v>
      </c>
      <c r="B157" s="89" t="s">
        <v>276</v>
      </c>
      <c r="C157" s="89" t="s">
        <v>277</v>
      </c>
      <c r="D157" s="83" t="s">
        <v>125</v>
      </c>
      <c r="E157" s="89" t="s">
        <v>19</v>
      </c>
      <c r="F157" s="89">
        <v>10</v>
      </c>
      <c r="G157" s="89">
        <v>26</v>
      </c>
      <c r="H157" s="82">
        <f t="shared" si="13"/>
        <v>65</v>
      </c>
      <c r="I157" s="82" t="s">
        <v>12</v>
      </c>
      <c r="J157">
        <v>156</v>
      </c>
    </row>
    <row r="158" spans="1:10" ht="15.75" x14ac:dyDescent="0.25">
      <c r="A158" s="25" t="s">
        <v>263</v>
      </c>
      <c r="B158" s="82" t="s">
        <v>278</v>
      </c>
      <c r="C158" s="82" t="s">
        <v>208</v>
      </c>
      <c r="D158" s="83" t="s">
        <v>105</v>
      </c>
      <c r="E158" s="82" t="s">
        <v>19</v>
      </c>
      <c r="F158" s="82">
        <v>10</v>
      </c>
      <c r="G158" s="82">
        <v>26</v>
      </c>
      <c r="H158" s="82">
        <f t="shared" si="13"/>
        <v>65</v>
      </c>
      <c r="I158" s="82" t="s">
        <v>12</v>
      </c>
      <c r="J158">
        <v>157</v>
      </c>
    </row>
    <row r="159" spans="1:10" ht="15.75" x14ac:dyDescent="0.25">
      <c r="A159" s="25" t="s">
        <v>263</v>
      </c>
      <c r="B159" s="84" t="s">
        <v>174</v>
      </c>
      <c r="C159" s="83" t="s">
        <v>175</v>
      </c>
      <c r="D159" s="83" t="s">
        <v>83</v>
      </c>
      <c r="E159" s="83" t="s">
        <v>11</v>
      </c>
      <c r="F159" s="83">
        <v>9</v>
      </c>
      <c r="G159" s="90">
        <v>34</v>
      </c>
      <c r="H159" s="95">
        <f t="shared" ref="H159:H165" si="14">G159/47*100</f>
        <v>72.340425531914903</v>
      </c>
      <c r="I159" s="82" t="s">
        <v>12</v>
      </c>
      <c r="J159">
        <v>158</v>
      </c>
    </row>
    <row r="160" spans="1:10" ht="15.75" x14ac:dyDescent="0.25">
      <c r="A160" s="25" t="s">
        <v>263</v>
      </c>
      <c r="B160" s="84" t="s">
        <v>166</v>
      </c>
      <c r="C160" s="83" t="s">
        <v>131</v>
      </c>
      <c r="D160" s="83" t="s">
        <v>49</v>
      </c>
      <c r="E160" s="83" t="s">
        <v>11</v>
      </c>
      <c r="F160" s="83">
        <v>9</v>
      </c>
      <c r="G160" s="82">
        <v>33</v>
      </c>
      <c r="H160" s="95">
        <f t="shared" si="14"/>
        <v>70.212765957446805</v>
      </c>
      <c r="I160" s="82" t="s">
        <v>12</v>
      </c>
      <c r="J160">
        <v>159</v>
      </c>
    </row>
    <row r="161" spans="1:10" ht="15.75" x14ac:dyDescent="0.25">
      <c r="A161" s="25" t="s">
        <v>263</v>
      </c>
      <c r="B161" s="84" t="s">
        <v>103</v>
      </c>
      <c r="C161" s="83" t="s">
        <v>104</v>
      </c>
      <c r="D161" s="83" t="s">
        <v>105</v>
      </c>
      <c r="E161" s="83" t="s">
        <v>19</v>
      </c>
      <c r="F161" s="83">
        <v>9</v>
      </c>
      <c r="G161" s="82">
        <v>33</v>
      </c>
      <c r="H161" s="95">
        <f t="shared" si="14"/>
        <v>70.212765957446805</v>
      </c>
      <c r="I161" s="82" t="s">
        <v>12</v>
      </c>
      <c r="J161">
        <v>160</v>
      </c>
    </row>
    <row r="162" spans="1:10" ht="15.75" x14ac:dyDescent="0.25">
      <c r="A162" s="25" t="s">
        <v>263</v>
      </c>
      <c r="B162" s="84" t="s">
        <v>110</v>
      </c>
      <c r="C162" s="83" t="s">
        <v>63</v>
      </c>
      <c r="D162" s="83" t="s">
        <v>111</v>
      </c>
      <c r="E162" s="83" t="s">
        <v>11</v>
      </c>
      <c r="F162" s="83">
        <v>9</v>
      </c>
      <c r="G162" s="85">
        <v>32</v>
      </c>
      <c r="H162" s="95">
        <f t="shared" si="14"/>
        <v>68.085106382978722</v>
      </c>
      <c r="I162" s="82" t="s">
        <v>12</v>
      </c>
      <c r="J162">
        <v>161</v>
      </c>
    </row>
    <row r="163" spans="1:10" ht="15.75" x14ac:dyDescent="0.25">
      <c r="A163" s="25" t="s">
        <v>263</v>
      </c>
      <c r="B163" s="84" t="s">
        <v>254</v>
      </c>
      <c r="C163" s="83" t="s">
        <v>255</v>
      </c>
      <c r="D163" s="83" t="s">
        <v>132</v>
      </c>
      <c r="E163" s="83" t="s">
        <v>11</v>
      </c>
      <c r="F163" s="83">
        <v>9</v>
      </c>
      <c r="G163" s="82">
        <v>31</v>
      </c>
      <c r="H163" s="95">
        <f t="shared" si="14"/>
        <v>65.957446808510639</v>
      </c>
      <c r="I163" s="82" t="s">
        <v>12</v>
      </c>
      <c r="J163">
        <v>162</v>
      </c>
    </row>
    <row r="164" spans="1:10" ht="15.75" x14ac:dyDescent="0.25">
      <c r="A164" s="25" t="s">
        <v>263</v>
      </c>
      <c r="B164" s="84" t="s">
        <v>186</v>
      </c>
      <c r="C164" s="83" t="s">
        <v>21</v>
      </c>
      <c r="D164" s="83" t="s">
        <v>88</v>
      </c>
      <c r="E164" s="83" t="s">
        <v>19</v>
      </c>
      <c r="F164" s="83">
        <v>9</v>
      </c>
      <c r="G164" s="82">
        <v>28</v>
      </c>
      <c r="H164" s="95">
        <f t="shared" si="14"/>
        <v>59.574468085106382</v>
      </c>
      <c r="I164" s="82" t="s">
        <v>12</v>
      </c>
      <c r="J164">
        <v>163</v>
      </c>
    </row>
    <row r="165" spans="1:10" ht="15.75" x14ac:dyDescent="0.25">
      <c r="A165" s="25" t="s">
        <v>263</v>
      </c>
      <c r="B165" s="84" t="s">
        <v>279</v>
      </c>
      <c r="C165" s="83" t="s">
        <v>280</v>
      </c>
      <c r="D165" s="83" t="s">
        <v>100</v>
      </c>
      <c r="E165" s="83" t="s">
        <v>11</v>
      </c>
      <c r="F165" s="83">
        <v>9</v>
      </c>
      <c r="G165" s="85">
        <v>28</v>
      </c>
      <c r="H165" s="95">
        <f t="shared" si="14"/>
        <v>59.574468085106382</v>
      </c>
      <c r="I165" s="82" t="s">
        <v>12</v>
      </c>
      <c r="J165">
        <v>164</v>
      </c>
    </row>
    <row r="166" spans="1:10" ht="15.75" x14ac:dyDescent="0.25">
      <c r="A166" s="25" t="s">
        <v>263</v>
      </c>
      <c r="B166" s="84" t="s">
        <v>101</v>
      </c>
      <c r="C166" s="83" t="s">
        <v>102</v>
      </c>
      <c r="D166" s="83" t="s">
        <v>10</v>
      </c>
      <c r="E166" s="83" t="s">
        <v>11</v>
      </c>
      <c r="F166" s="83">
        <v>8</v>
      </c>
      <c r="G166" s="85">
        <v>23</v>
      </c>
      <c r="H166" s="95">
        <f t="shared" ref="H166:H180" si="15">G166/31*100</f>
        <v>74.193548387096769</v>
      </c>
      <c r="I166" s="82" t="s">
        <v>12</v>
      </c>
      <c r="J166">
        <v>165</v>
      </c>
    </row>
    <row r="167" spans="1:10" ht="15.75" x14ac:dyDescent="0.25">
      <c r="A167" s="25" t="s">
        <v>263</v>
      </c>
      <c r="B167" s="84" t="s">
        <v>180</v>
      </c>
      <c r="C167" s="83" t="s">
        <v>140</v>
      </c>
      <c r="D167" s="83" t="s">
        <v>132</v>
      </c>
      <c r="E167" s="83" t="s">
        <v>11</v>
      </c>
      <c r="F167" s="83">
        <v>8</v>
      </c>
      <c r="G167" s="88">
        <v>22</v>
      </c>
      <c r="H167" s="95">
        <f t="shared" si="15"/>
        <v>70.967741935483872</v>
      </c>
      <c r="I167" s="82" t="s">
        <v>12</v>
      </c>
      <c r="J167">
        <v>166</v>
      </c>
    </row>
    <row r="168" spans="1:10" ht="15.75" x14ac:dyDescent="0.25">
      <c r="A168" s="25" t="s">
        <v>263</v>
      </c>
      <c r="B168" s="84" t="s">
        <v>96</v>
      </c>
      <c r="C168" s="83" t="s">
        <v>97</v>
      </c>
      <c r="D168" s="83" t="s">
        <v>98</v>
      </c>
      <c r="E168" s="83" t="s">
        <v>11</v>
      </c>
      <c r="F168" s="83">
        <v>8</v>
      </c>
      <c r="G168" s="82">
        <v>22</v>
      </c>
      <c r="H168" s="95">
        <f t="shared" si="15"/>
        <v>70.967741935483872</v>
      </c>
      <c r="I168" s="82" t="s">
        <v>12</v>
      </c>
      <c r="J168">
        <v>167</v>
      </c>
    </row>
    <row r="169" spans="1:10" ht="15.75" x14ac:dyDescent="0.25">
      <c r="A169" s="25" t="s">
        <v>263</v>
      </c>
      <c r="B169" s="84" t="s">
        <v>281</v>
      </c>
      <c r="C169" s="83" t="s">
        <v>282</v>
      </c>
      <c r="D169" s="83" t="s">
        <v>105</v>
      </c>
      <c r="E169" s="83" t="s">
        <v>19</v>
      </c>
      <c r="F169" s="83">
        <v>8</v>
      </c>
      <c r="G169" s="82">
        <v>21</v>
      </c>
      <c r="H169" s="95">
        <f t="shared" si="15"/>
        <v>67.741935483870961</v>
      </c>
      <c r="I169" s="82" t="s">
        <v>12</v>
      </c>
      <c r="J169">
        <v>168</v>
      </c>
    </row>
    <row r="170" spans="1:10" ht="15.75" x14ac:dyDescent="0.25">
      <c r="A170" s="25" t="s">
        <v>263</v>
      </c>
      <c r="B170" s="84" t="s">
        <v>225</v>
      </c>
      <c r="C170" s="83" t="s">
        <v>57</v>
      </c>
      <c r="D170" s="83" t="s">
        <v>215</v>
      </c>
      <c r="E170" s="83" t="s">
        <v>11</v>
      </c>
      <c r="F170" s="83">
        <v>8</v>
      </c>
      <c r="G170" s="82">
        <v>21</v>
      </c>
      <c r="H170" s="95">
        <f t="shared" si="15"/>
        <v>67.741935483870961</v>
      </c>
      <c r="I170" s="82" t="s">
        <v>12</v>
      </c>
      <c r="J170">
        <v>169</v>
      </c>
    </row>
    <row r="171" spans="1:10" ht="15.75" x14ac:dyDescent="0.25">
      <c r="A171" s="25" t="s">
        <v>263</v>
      </c>
      <c r="B171" s="84" t="s">
        <v>219</v>
      </c>
      <c r="C171" s="83" t="s">
        <v>220</v>
      </c>
      <c r="D171" s="83" t="s">
        <v>221</v>
      </c>
      <c r="E171" s="83" t="s">
        <v>11</v>
      </c>
      <c r="F171" s="83">
        <v>8</v>
      </c>
      <c r="G171" s="86">
        <v>20</v>
      </c>
      <c r="H171" s="95">
        <f t="shared" si="15"/>
        <v>64.516129032258064</v>
      </c>
      <c r="I171" s="82" t="s">
        <v>12</v>
      </c>
      <c r="J171">
        <v>170</v>
      </c>
    </row>
    <row r="172" spans="1:10" ht="15.75" x14ac:dyDescent="0.25">
      <c r="A172" s="25" t="s">
        <v>263</v>
      </c>
      <c r="B172" s="84" t="s">
        <v>222</v>
      </c>
      <c r="C172" s="83" t="s">
        <v>223</v>
      </c>
      <c r="D172" s="83" t="s">
        <v>88</v>
      </c>
      <c r="E172" s="83" t="s">
        <v>19</v>
      </c>
      <c r="F172" s="83">
        <v>8</v>
      </c>
      <c r="G172" s="82">
        <v>20</v>
      </c>
      <c r="H172" s="95">
        <f t="shared" si="15"/>
        <v>64.516129032258064</v>
      </c>
      <c r="I172" s="82" t="s">
        <v>12</v>
      </c>
      <c r="J172">
        <v>171</v>
      </c>
    </row>
    <row r="173" spans="1:10" ht="15.75" x14ac:dyDescent="0.25">
      <c r="A173" s="25" t="s">
        <v>263</v>
      </c>
      <c r="B173" s="83" t="s">
        <v>151</v>
      </c>
      <c r="C173" s="83" t="s">
        <v>152</v>
      </c>
      <c r="D173" s="83" t="s">
        <v>55</v>
      </c>
      <c r="E173" s="83" t="s">
        <v>11</v>
      </c>
      <c r="F173" s="83">
        <v>8</v>
      </c>
      <c r="G173" s="82">
        <v>20</v>
      </c>
      <c r="H173" s="95">
        <f t="shared" si="15"/>
        <v>64.516129032258064</v>
      </c>
      <c r="I173" s="82" t="s">
        <v>12</v>
      </c>
      <c r="J173">
        <v>172</v>
      </c>
    </row>
    <row r="174" spans="1:10" ht="15.75" x14ac:dyDescent="0.25">
      <c r="A174" s="25" t="s">
        <v>263</v>
      </c>
      <c r="B174" s="84" t="s">
        <v>185</v>
      </c>
      <c r="C174" s="83" t="s">
        <v>165</v>
      </c>
      <c r="D174" s="83" t="s">
        <v>98</v>
      </c>
      <c r="E174" s="83" t="s">
        <v>11</v>
      </c>
      <c r="F174" s="83">
        <v>8</v>
      </c>
      <c r="G174" s="82">
        <v>20</v>
      </c>
      <c r="H174" s="95">
        <f t="shared" si="15"/>
        <v>64.516129032258064</v>
      </c>
      <c r="I174" s="82" t="s">
        <v>12</v>
      </c>
      <c r="J174">
        <v>173</v>
      </c>
    </row>
    <row r="175" spans="1:10" ht="15.75" x14ac:dyDescent="0.25">
      <c r="A175" s="25" t="s">
        <v>263</v>
      </c>
      <c r="B175" s="84" t="s">
        <v>283</v>
      </c>
      <c r="C175" s="83" t="s">
        <v>284</v>
      </c>
      <c r="D175" s="83" t="s">
        <v>10</v>
      </c>
      <c r="E175" s="83" t="s">
        <v>11</v>
      </c>
      <c r="F175" s="83">
        <v>8</v>
      </c>
      <c r="G175" s="82">
        <v>20</v>
      </c>
      <c r="H175" s="95">
        <f t="shared" si="15"/>
        <v>64.516129032258064</v>
      </c>
      <c r="I175" s="82" t="s">
        <v>12</v>
      </c>
      <c r="J175">
        <v>174</v>
      </c>
    </row>
    <row r="176" spans="1:10" ht="15.75" x14ac:dyDescent="0.25">
      <c r="A176" s="25" t="s">
        <v>263</v>
      </c>
      <c r="B176" s="84" t="s">
        <v>285</v>
      </c>
      <c r="C176" s="83" t="s">
        <v>255</v>
      </c>
      <c r="D176" s="83" t="s">
        <v>98</v>
      </c>
      <c r="E176" s="83" t="s">
        <v>11</v>
      </c>
      <c r="F176" s="83">
        <v>8</v>
      </c>
      <c r="G176" s="82">
        <v>20</v>
      </c>
      <c r="H176" s="95">
        <f t="shared" si="15"/>
        <v>64.516129032258064</v>
      </c>
      <c r="I176" s="82" t="s">
        <v>12</v>
      </c>
      <c r="J176">
        <v>175</v>
      </c>
    </row>
    <row r="177" spans="1:10" ht="15.75" x14ac:dyDescent="0.25">
      <c r="A177" s="25" t="s">
        <v>263</v>
      </c>
      <c r="B177" s="84" t="s">
        <v>91</v>
      </c>
      <c r="C177" s="83" t="s">
        <v>92</v>
      </c>
      <c r="D177" s="83" t="s">
        <v>93</v>
      </c>
      <c r="E177" s="83" t="s">
        <v>11</v>
      </c>
      <c r="F177" s="83">
        <v>8</v>
      </c>
      <c r="G177" s="89">
        <v>19</v>
      </c>
      <c r="H177" s="95">
        <f t="shared" si="15"/>
        <v>61.29032258064516</v>
      </c>
      <c r="I177" s="82" t="s">
        <v>12</v>
      </c>
      <c r="J177">
        <v>176</v>
      </c>
    </row>
    <row r="178" spans="1:10" ht="15.75" x14ac:dyDescent="0.25">
      <c r="A178" s="25" t="s">
        <v>263</v>
      </c>
      <c r="B178" s="84" t="s">
        <v>146</v>
      </c>
      <c r="C178" s="83" t="s">
        <v>147</v>
      </c>
      <c r="D178" s="83" t="s">
        <v>148</v>
      </c>
      <c r="E178" s="83" t="s">
        <v>11</v>
      </c>
      <c r="F178" s="83">
        <v>8</v>
      </c>
      <c r="G178" s="85">
        <v>19</v>
      </c>
      <c r="H178" s="95">
        <f t="shared" si="15"/>
        <v>61.29032258064516</v>
      </c>
      <c r="I178" s="82" t="s">
        <v>12</v>
      </c>
      <c r="J178">
        <v>177</v>
      </c>
    </row>
    <row r="179" spans="1:10" ht="15.75" x14ac:dyDescent="0.25">
      <c r="A179" s="25" t="s">
        <v>263</v>
      </c>
      <c r="B179" s="84" t="s">
        <v>286</v>
      </c>
      <c r="C179" s="83" t="s">
        <v>152</v>
      </c>
      <c r="D179" s="83" t="s">
        <v>287</v>
      </c>
      <c r="E179" s="83" t="s">
        <v>11</v>
      </c>
      <c r="F179" s="83">
        <v>8</v>
      </c>
      <c r="G179" s="82">
        <v>19</v>
      </c>
      <c r="H179" s="95">
        <f t="shared" si="15"/>
        <v>61.29032258064516</v>
      </c>
      <c r="I179" s="82" t="s">
        <v>12</v>
      </c>
      <c r="J179">
        <v>178</v>
      </c>
    </row>
    <row r="180" spans="1:10" ht="15.75" x14ac:dyDescent="0.25">
      <c r="A180" s="25" t="s">
        <v>263</v>
      </c>
      <c r="B180" s="84" t="s">
        <v>288</v>
      </c>
      <c r="C180" s="83" t="s">
        <v>129</v>
      </c>
      <c r="D180" s="83" t="s">
        <v>289</v>
      </c>
      <c r="E180" s="83" t="s">
        <v>19</v>
      </c>
      <c r="F180" s="83">
        <v>8</v>
      </c>
      <c r="G180" s="82">
        <v>19</v>
      </c>
      <c r="H180" s="95">
        <f t="shared" si="15"/>
        <v>61.29032258064516</v>
      </c>
      <c r="I180" s="82" t="s">
        <v>12</v>
      </c>
      <c r="J180">
        <v>179</v>
      </c>
    </row>
    <row r="181" spans="1:10" ht="15.75" x14ac:dyDescent="0.25">
      <c r="A181" s="25" t="s">
        <v>263</v>
      </c>
      <c r="B181" s="84" t="s">
        <v>259</v>
      </c>
      <c r="C181" s="83" t="s">
        <v>252</v>
      </c>
      <c r="D181" s="83" t="s">
        <v>260</v>
      </c>
      <c r="E181" s="83" t="s">
        <v>11</v>
      </c>
      <c r="F181" s="82">
        <v>7</v>
      </c>
      <c r="G181" s="86">
        <v>22</v>
      </c>
      <c r="H181" s="95">
        <f t="shared" ref="H181:H186" si="16">G181/30*100</f>
        <v>73.333333333333329</v>
      </c>
      <c r="I181" s="82" t="s">
        <v>12</v>
      </c>
      <c r="J181">
        <v>180</v>
      </c>
    </row>
    <row r="182" spans="1:10" ht="15.75" x14ac:dyDescent="0.25">
      <c r="A182" s="25" t="s">
        <v>263</v>
      </c>
      <c r="B182" s="84" t="s">
        <v>16</v>
      </c>
      <c r="C182" s="83" t="s">
        <v>17</v>
      </c>
      <c r="D182" s="83" t="s">
        <v>18</v>
      </c>
      <c r="E182" s="83" t="s">
        <v>19</v>
      </c>
      <c r="F182" s="82">
        <v>7</v>
      </c>
      <c r="G182" s="82">
        <v>21</v>
      </c>
      <c r="H182" s="95">
        <f t="shared" si="16"/>
        <v>70</v>
      </c>
      <c r="I182" s="82" t="s">
        <v>12</v>
      </c>
      <c r="J182">
        <v>181</v>
      </c>
    </row>
    <row r="183" spans="1:10" ht="15.75" x14ac:dyDescent="0.25">
      <c r="A183" s="25" t="s">
        <v>263</v>
      </c>
      <c r="B183" s="84" t="s">
        <v>290</v>
      </c>
      <c r="C183" s="83" t="s">
        <v>291</v>
      </c>
      <c r="D183" s="83" t="s">
        <v>69</v>
      </c>
      <c r="E183" s="83" t="s">
        <v>19</v>
      </c>
      <c r="F183" s="82">
        <v>7</v>
      </c>
      <c r="G183" s="82">
        <v>21</v>
      </c>
      <c r="H183" s="95">
        <f t="shared" si="16"/>
        <v>70</v>
      </c>
      <c r="I183" s="82" t="s">
        <v>12</v>
      </c>
      <c r="J183">
        <v>182</v>
      </c>
    </row>
    <row r="184" spans="1:10" ht="15.75" x14ac:dyDescent="0.25">
      <c r="A184" s="25" t="s">
        <v>263</v>
      </c>
      <c r="B184" s="84" t="s">
        <v>292</v>
      </c>
      <c r="C184" s="83" t="s">
        <v>238</v>
      </c>
      <c r="D184" s="83" t="s">
        <v>117</v>
      </c>
      <c r="E184" s="83" t="s">
        <v>19</v>
      </c>
      <c r="F184" s="82">
        <v>7</v>
      </c>
      <c r="G184" s="82">
        <v>21</v>
      </c>
      <c r="H184" s="95">
        <f t="shared" si="16"/>
        <v>70</v>
      </c>
      <c r="I184" s="82" t="s">
        <v>12</v>
      </c>
      <c r="J184">
        <v>183</v>
      </c>
    </row>
    <row r="185" spans="1:10" ht="15.75" x14ac:dyDescent="0.25">
      <c r="A185" s="25" t="s">
        <v>263</v>
      </c>
      <c r="B185" s="84" t="s">
        <v>155</v>
      </c>
      <c r="C185" s="83" t="s">
        <v>156</v>
      </c>
      <c r="D185" s="83" t="s">
        <v>66</v>
      </c>
      <c r="E185" s="83" t="s">
        <v>11</v>
      </c>
      <c r="F185" s="82">
        <v>7</v>
      </c>
      <c r="G185" s="86">
        <v>20</v>
      </c>
      <c r="H185" s="95">
        <f t="shared" si="16"/>
        <v>66.666666666666657</v>
      </c>
      <c r="I185" s="82" t="s">
        <v>12</v>
      </c>
      <c r="J185">
        <v>184</v>
      </c>
    </row>
    <row r="186" spans="1:10" ht="15.75" x14ac:dyDescent="0.25">
      <c r="A186" s="25" t="s">
        <v>263</v>
      </c>
      <c r="B186" s="84" t="s">
        <v>293</v>
      </c>
      <c r="C186" s="83" t="s">
        <v>294</v>
      </c>
      <c r="D186" s="83" t="s">
        <v>237</v>
      </c>
      <c r="E186" s="83" t="s">
        <v>19</v>
      </c>
      <c r="F186" s="82">
        <v>7</v>
      </c>
      <c r="G186" s="89">
        <v>20</v>
      </c>
      <c r="H186" s="95">
        <f t="shared" si="16"/>
        <v>66.666666666666657</v>
      </c>
      <c r="I186" s="82" t="s">
        <v>12</v>
      </c>
      <c r="J186">
        <v>185</v>
      </c>
    </row>
    <row r="187" spans="1:10" ht="15.75" x14ac:dyDescent="0.25">
      <c r="A187" s="25" t="s">
        <v>263</v>
      </c>
      <c r="B187" s="84" t="s">
        <v>37</v>
      </c>
      <c r="C187" s="83" t="s">
        <v>38</v>
      </c>
      <c r="D187" s="83" t="s">
        <v>10</v>
      </c>
      <c r="E187" s="83" t="s">
        <v>11</v>
      </c>
      <c r="F187" s="82">
        <v>6</v>
      </c>
      <c r="G187" s="85">
        <v>83</v>
      </c>
      <c r="H187" s="95">
        <f t="shared" ref="H187:H193" si="17">G187/100*100</f>
        <v>83</v>
      </c>
      <c r="I187" s="82" t="s">
        <v>12</v>
      </c>
      <c r="J187">
        <v>186</v>
      </c>
    </row>
    <row r="188" spans="1:10" ht="15.75" x14ac:dyDescent="0.25">
      <c r="A188" s="25" t="s">
        <v>263</v>
      </c>
      <c r="B188" s="84" t="s">
        <v>193</v>
      </c>
      <c r="C188" s="83" t="s">
        <v>194</v>
      </c>
      <c r="D188" s="83" t="s">
        <v>10</v>
      </c>
      <c r="E188" s="83" t="s">
        <v>11</v>
      </c>
      <c r="F188" s="82">
        <v>6</v>
      </c>
      <c r="G188" s="93">
        <v>83</v>
      </c>
      <c r="H188" s="95">
        <f t="shared" si="17"/>
        <v>83</v>
      </c>
      <c r="I188" s="82" t="s">
        <v>12</v>
      </c>
      <c r="J188">
        <v>187</v>
      </c>
    </row>
    <row r="189" spans="1:10" ht="15.75" x14ac:dyDescent="0.25">
      <c r="A189" s="25" t="s">
        <v>263</v>
      </c>
      <c r="B189" s="84" t="s">
        <v>64</v>
      </c>
      <c r="C189" s="83" t="s">
        <v>65</v>
      </c>
      <c r="D189" s="83" t="s">
        <v>66</v>
      </c>
      <c r="E189" s="83" t="s">
        <v>11</v>
      </c>
      <c r="F189" s="82">
        <v>6</v>
      </c>
      <c r="G189" s="85">
        <v>82</v>
      </c>
      <c r="H189" s="95">
        <f t="shared" si="17"/>
        <v>82</v>
      </c>
      <c r="I189" s="82" t="s">
        <v>12</v>
      </c>
      <c r="J189">
        <v>188</v>
      </c>
    </row>
    <row r="190" spans="1:10" ht="15.75" x14ac:dyDescent="0.25">
      <c r="A190" s="25" t="s">
        <v>263</v>
      </c>
      <c r="B190" s="84" t="s">
        <v>50</v>
      </c>
      <c r="C190" s="83" t="s">
        <v>51</v>
      </c>
      <c r="D190" s="83" t="s">
        <v>52</v>
      </c>
      <c r="E190" s="83" t="s">
        <v>19</v>
      </c>
      <c r="F190" s="82">
        <v>6</v>
      </c>
      <c r="G190" s="85">
        <v>80</v>
      </c>
      <c r="H190" s="95">
        <f t="shared" si="17"/>
        <v>80</v>
      </c>
      <c r="I190" s="82" t="s">
        <v>12</v>
      </c>
      <c r="J190">
        <v>189</v>
      </c>
    </row>
    <row r="191" spans="1:10" ht="15.75" x14ac:dyDescent="0.25">
      <c r="A191" s="25" t="s">
        <v>263</v>
      </c>
      <c r="B191" s="46" t="s">
        <v>295</v>
      </c>
      <c r="C191" s="38" t="s">
        <v>205</v>
      </c>
      <c r="D191" s="38" t="s">
        <v>206</v>
      </c>
      <c r="E191" s="38" t="s">
        <v>11</v>
      </c>
      <c r="F191" s="36">
        <v>6</v>
      </c>
      <c r="G191" s="37">
        <v>79</v>
      </c>
      <c r="H191" s="42">
        <f t="shared" si="17"/>
        <v>79</v>
      </c>
      <c r="I191" s="82" t="s">
        <v>12</v>
      </c>
      <c r="J191">
        <v>190</v>
      </c>
    </row>
    <row r="192" spans="1:10" ht="15.75" x14ac:dyDescent="0.25">
      <c r="A192" s="25" t="s">
        <v>263</v>
      </c>
      <c r="B192" s="84" t="s">
        <v>40</v>
      </c>
      <c r="C192" s="83" t="s">
        <v>41</v>
      </c>
      <c r="D192" s="83" t="s">
        <v>42</v>
      </c>
      <c r="E192" s="83" t="s">
        <v>11</v>
      </c>
      <c r="F192" s="82">
        <v>6</v>
      </c>
      <c r="G192" s="85">
        <v>78</v>
      </c>
      <c r="H192" s="95">
        <f t="shared" si="17"/>
        <v>78</v>
      </c>
      <c r="I192" s="82" t="s">
        <v>12</v>
      </c>
      <c r="J192">
        <v>191</v>
      </c>
    </row>
    <row r="193" spans="1:10" ht="15.75" x14ac:dyDescent="0.25">
      <c r="A193" s="25" t="s">
        <v>263</v>
      </c>
      <c r="B193" s="84" t="s">
        <v>296</v>
      </c>
      <c r="C193" s="83" t="s">
        <v>297</v>
      </c>
      <c r="D193" s="83" t="s">
        <v>29</v>
      </c>
      <c r="E193" s="83" t="s">
        <v>19</v>
      </c>
      <c r="F193" s="82">
        <v>6</v>
      </c>
      <c r="G193" s="85">
        <v>76</v>
      </c>
      <c r="H193" s="95">
        <f t="shared" si="17"/>
        <v>76</v>
      </c>
      <c r="I193" s="82" t="s">
        <v>12</v>
      </c>
      <c r="J193">
        <v>192</v>
      </c>
    </row>
    <row r="194" spans="1:10" ht="15.75" x14ac:dyDescent="0.25">
      <c r="A194" s="25" t="s">
        <v>298</v>
      </c>
      <c r="B194" s="114" t="s">
        <v>162</v>
      </c>
      <c r="C194" s="115" t="s">
        <v>65</v>
      </c>
      <c r="D194" s="115" t="s">
        <v>163</v>
      </c>
      <c r="E194" s="115" t="s">
        <v>11</v>
      </c>
      <c r="F194" s="115">
        <v>11</v>
      </c>
      <c r="G194" s="116">
        <v>61</v>
      </c>
      <c r="H194" s="117">
        <f t="shared" ref="H194" si="18">G194/122*100</f>
        <v>50</v>
      </c>
      <c r="I194" s="118" t="s">
        <v>12</v>
      </c>
      <c r="J194">
        <v>193</v>
      </c>
    </row>
    <row r="195" spans="1:10" ht="15.75" x14ac:dyDescent="0.25">
      <c r="A195" s="25" t="s">
        <v>298</v>
      </c>
      <c r="B195" s="114" t="s">
        <v>174</v>
      </c>
      <c r="C195" s="115" t="s">
        <v>175</v>
      </c>
      <c r="D195" s="115" t="s">
        <v>83</v>
      </c>
      <c r="E195" s="115" t="s">
        <v>11</v>
      </c>
      <c r="F195" s="115">
        <v>9</v>
      </c>
      <c r="G195" s="116">
        <v>39</v>
      </c>
      <c r="H195" s="117">
        <f t="shared" ref="H195:H197" si="19">G195/67*100</f>
        <v>58.208955223880601</v>
      </c>
      <c r="I195" s="118" t="s">
        <v>12</v>
      </c>
      <c r="J195">
        <v>194</v>
      </c>
    </row>
    <row r="196" spans="1:10" ht="15.75" x14ac:dyDescent="0.25">
      <c r="A196" s="25" t="s">
        <v>298</v>
      </c>
      <c r="B196" s="114" t="s">
        <v>166</v>
      </c>
      <c r="C196" s="115" t="s">
        <v>131</v>
      </c>
      <c r="D196" s="115" t="s">
        <v>49</v>
      </c>
      <c r="E196" s="115" t="s">
        <v>11</v>
      </c>
      <c r="F196" s="115">
        <v>9</v>
      </c>
      <c r="G196" s="116">
        <v>36</v>
      </c>
      <c r="H196" s="117">
        <f t="shared" si="19"/>
        <v>53.731343283582092</v>
      </c>
      <c r="I196" s="118" t="s">
        <v>12</v>
      </c>
      <c r="J196">
        <v>195</v>
      </c>
    </row>
    <row r="197" spans="1:10" ht="15.75" x14ac:dyDescent="0.25">
      <c r="A197" s="25" t="s">
        <v>298</v>
      </c>
      <c r="B197" s="114" t="s">
        <v>254</v>
      </c>
      <c r="C197" s="115" t="s">
        <v>255</v>
      </c>
      <c r="D197" s="115" t="s">
        <v>132</v>
      </c>
      <c r="E197" s="115" t="s">
        <v>11</v>
      </c>
      <c r="F197" s="115">
        <v>9</v>
      </c>
      <c r="G197" s="116">
        <v>36</v>
      </c>
      <c r="H197" s="117">
        <f t="shared" si="19"/>
        <v>53.731343283582092</v>
      </c>
      <c r="I197" s="118" t="s">
        <v>12</v>
      </c>
      <c r="J197">
        <v>196</v>
      </c>
    </row>
    <row r="198" spans="1:10" ht="15.75" x14ac:dyDescent="0.25">
      <c r="A198" s="25" t="s">
        <v>298</v>
      </c>
      <c r="B198" s="114" t="s">
        <v>96</v>
      </c>
      <c r="C198" s="115" t="s">
        <v>97</v>
      </c>
      <c r="D198" s="115" t="s">
        <v>98</v>
      </c>
      <c r="E198" s="115" t="s">
        <v>11</v>
      </c>
      <c r="F198" s="115">
        <v>8</v>
      </c>
      <c r="G198" s="116">
        <v>36</v>
      </c>
      <c r="H198" s="117">
        <f t="shared" ref="H198" si="20">G198/65*100</f>
        <v>55.384615384615387</v>
      </c>
      <c r="I198" s="118" t="s">
        <v>12</v>
      </c>
      <c r="J198">
        <v>197</v>
      </c>
    </row>
    <row r="199" spans="1:10" ht="15.75" x14ac:dyDescent="0.25">
      <c r="A199" s="25" t="s">
        <v>298</v>
      </c>
      <c r="B199" s="12" t="s">
        <v>299</v>
      </c>
      <c r="C199" s="12" t="s">
        <v>249</v>
      </c>
      <c r="D199" s="12" t="s">
        <v>206</v>
      </c>
      <c r="E199" s="119" t="s">
        <v>300</v>
      </c>
      <c r="F199" s="12">
        <v>7</v>
      </c>
      <c r="G199" s="116">
        <v>49</v>
      </c>
      <c r="H199" s="117">
        <f t="shared" ref="H199:H207" si="21">G199/78*100</f>
        <v>62.820512820512818</v>
      </c>
      <c r="I199" s="118" t="s">
        <v>12</v>
      </c>
      <c r="J199">
        <v>198</v>
      </c>
    </row>
    <row r="200" spans="1:10" ht="15.75" x14ac:dyDescent="0.25">
      <c r="A200" s="25" t="s">
        <v>298</v>
      </c>
      <c r="B200" s="12" t="s">
        <v>301</v>
      </c>
      <c r="C200" s="12" t="s">
        <v>302</v>
      </c>
      <c r="D200" s="12" t="s">
        <v>98</v>
      </c>
      <c r="E200" s="12" t="s">
        <v>300</v>
      </c>
      <c r="F200" s="12">
        <v>7</v>
      </c>
      <c r="G200" s="116">
        <v>41</v>
      </c>
      <c r="H200" s="117">
        <f t="shared" si="21"/>
        <v>52.564102564102569</v>
      </c>
      <c r="I200" s="118" t="s">
        <v>12</v>
      </c>
      <c r="J200">
        <v>199</v>
      </c>
    </row>
    <row r="201" spans="1:10" ht="15.75" x14ac:dyDescent="0.25">
      <c r="A201" s="25" t="s">
        <v>298</v>
      </c>
      <c r="B201" s="120" t="s">
        <v>224</v>
      </c>
      <c r="C201" s="120" t="s">
        <v>303</v>
      </c>
      <c r="D201" s="120" t="s">
        <v>237</v>
      </c>
      <c r="E201" s="120" t="s">
        <v>19</v>
      </c>
      <c r="F201" s="120">
        <v>7</v>
      </c>
      <c r="G201" s="121">
        <v>48</v>
      </c>
      <c r="H201" s="122">
        <f t="shared" si="21"/>
        <v>61.53846153846154</v>
      </c>
      <c r="I201" s="123" t="s">
        <v>12</v>
      </c>
      <c r="J201">
        <v>200</v>
      </c>
    </row>
    <row r="202" spans="1:10" ht="15.75" x14ac:dyDescent="0.25">
      <c r="A202" s="25" t="s">
        <v>298</v>
      </c>
      <c r="B202" s="114" t="s">
        <v>144</v>
      </c>
      <c r="C202" s="115" t="s">
        <v>145</v>
      </c>
      <c r="D202" s="115" t="s">
        <v>10</v>
      </c>
      <c r="E202" s="115" t="s">
        <v>11</v>
      </c>
      <c r="F202" s="115">
        <v>7</v>
      </c>
      <c r="G202" s="116">
        <v>47</v>
      </c>
      <c r="H202" s="117">
        <f t="shared" si="21"/>
        <v>60.256410256410255</v>
      </c>
      <c r="I202" s="118" t="s">
        <v>12</v>
      </c>
      <c r="J202">
        <v>201</v>
      </c>
    </row>
    <row r="203" spans="1:10" ht="15.75" x14ac:dyDescent="0.25">
      <c r="A203" s="25" t="s">
        <v>298</v>
      </c>
      <c r="B203" s="114" t="s">
        <v>247</v>
      </c>
      <c r="C203" s="115" t="s">
        <v>158</v>
      </c>
      <c r="D203" s="115" t="s">
        <v>77</v>
      </c>
      <c r="E203" s="115" t="s">
        <v>19</v>
      </c>
      <c r="F203" s="115">
        <v>7</v>
      </c>
      <c r="G203" s="116">
        <v>45</v>
      </c>
      <c r="H203" s="117">
        <f t="shared" si="21"/>
        <v>57.692307692307686</v>
      </c>
      <c r="I203" s="118" t="s">
        <v>12</v>
      </c>
      <c r="J203">
        <v>202</v>
      </c>
    </row>
    <row r="204" spans="1:10" ht="15.75" x14ac:dyDescent="0.25">
      <c r="A204" s="25" t="s">
        <v>298</v>
      </c>
      <c r="B204" s="114" t="s">
        <v>259</v>
      </c>
      <c r="C204" s="115" t="s">
        <v>252</v>
      </c>
      <c r="D204" s="115" t="s">
        <v>260</v>
      </c>
      <c r="E204" s="115" t="s">
        <v>11</v>
      </c>
      <c r="F204" s="115">
        <v>7</v>
      </c>
      <c r="G204" s="116">
        <v>44</v>
      </c>
      <c r="H204" s="117">
        <f t="shared" si="21"/>
        <v>56.410256410256409</v>
      </c>
      <c r="I204" s="118" t="s">
        <v>12</v>
      </c>
      <c r="J204">
        <v>203</v>
      </c>
    </row>
    <row r="205" spans="1:10" ht="15.75" x14ac:dyDescent="0.25">
      <c r="A205" s="25" t="s">
        <v>298</v>
      </c>
      <c r="B205" s="114" t="s">
        <v>16</v>
      </c>
      <c r="C205" s="115" t="s">
        <v>17</v>
      </c>
      <c r="D205" s="115" t="s">
        <v>18</v>
      </c>
      <c r="E205" s="115" t="s">
        <v>19</v>
      </c>
      <c r="F205" s="115">
        <v>7</v>
      </c>
      <c r="G205" s="124">
        <v>43</v>
      </c>
      <c r="H205" s="117">
        <f t="shared" si="21"/>
        <v>55.128205128205131</v>
      </c>
      <c r="I205" s="118" t="s">
        <v>12</v>
      </c>
      <c r="J205">
        <v>204</v>
      </c>
    </row>
    <row r="206" spans="1:10" ht="15.75" x14ac:dyDescent="0.25">
      <c r="A206" s="25" t="s">
        <v>298</v>
      </c>
      <c r="B206" s="114" t="s">
        <v>304</v>
      </c>
      <c r="C206" s="115" t="s">
        <v>305</v>
      </c>
      <c r="D206" s="115" t="s">
        <v>306</v>
      </c>
      <c r="E206" s="115" t="s">
        <v>19</v>
      </c>
      <c r="F206" s="115">
        <v>7</v>
      </c>
      <c r="G206" s="116">
        <v>42</v>
      </c>
      <c r="H206" s="117">
        <f t="shared" si="21"/>
        <v>53.846153846153847</v>
      </c>
      <c r="I206" s="118" t="s">
        <v>12</v>
      </c>
      <c r="J206">
        <v>205</v>
      </c>
    </row>
    <row r="207" spans="1:10" ht="15.75" x14ac:dyDescent="0.25">
      <c r="A207" s="25" t="s">
        <v>298</v>
      </c>
      <c r="B207" s="114" t="s">
        <v>266</v>
      </c>
      <c r="C207" s="115" t="s">
        <v>252</v>
      </c>
      <c r="D207" s="115" t="s">
        <v>307</v>
      </c>
      <c r="E207" s="115" t="s">
        <v>11</v>
      </c>
      <c r="F207" s="115">
        <v>7</v>
      </c>
      <c r="G207" s="116">
        <v>39</v>
      </c>
      <c r="H207" s="117">
        <f t="shared" si="21"/>
        <v>50</v>
      </c>
      <c r="I207" s="118" t="s">
        <v>12</v>
      </c>
      <c r="J207">
        <v>206</v>
      </c>
    </row>
    <row r="208" spans="1:10" ht="15.75" x14ac:dyDescent="0.25">
      <c r="A208" s="25" t="s">
        <v>298</v>
      </c>
      <c r="B208" s="14" t="s">
        <v>50</v>
      </c>
      <c r="C208" s="13" t="s">
        <v>51</v>
      </c>
      <c r="D208" s="13" t="s">
        <v>52</v>
      </c>
      <c r="E208" s="13" t="s">
        <v>19</v>
      </c>
      <c r="F208" s="13">
        <v>6</v>
      </c>
      <c r="G208" s="116">
        <v>35.5</v>
      </c>
      <c r="H208" s="15">
        <f t="shared" ref="H208:H216" si="22">G208/42*100</f>
        <v>84.523809523809518</v>
      </c>
      <c r="I208" s="12" t="s">
        <v>12</v>
      </c>
      <c r="J208">
        <v>207</v>
      </c>
    </row>
    <row r="209" spans="1:10" ht="15.75" x14ac:dyDescent="0.25">
      <c r="A209" s="25" t="s">
        <v>298</v>
      </c>
      <c r="B209" s="14" t="s">
        <v>193</v>
      </c>
      <c r="C209" s="13" t="s">
        <v>194</v>
      </c>
      <c r="D209" s="13" t="s">
        <v>10</v>
      </c>
      <c r="E209" s="13" t="s">
        <v>11</v>
      </c>
      <c r="F209" s="13">
        <v>6</v>
      </c>
      <c r="G209" s="116">
        <v>35</v>
      </c>
      <c r="H209" s="15">
        <f t="shared" si="22"/>
        <v>83.333333333333343</v>
      </c>
      <c r="I209" s="12" t="s">
        <v>12</v>
      </c>
      <c r="J209">
        <v>208</v>
      </c>
    </row>
    <row r="210" spans="1:10" ht="15.75" x14ac:dyDescent="0.25">
      <c r="A210" s="25" t="s">
        <v>298</v>
      </c>
      <c r="B210" s="14" t="s">
        <v>240</v>
      </c>
      <c r="C210" s="13" t="s">
        <v>241</v>
      </c>
      <c r="D210" s="13" t="s">
        <v>242</v>
      </c>
      <c r="E210" s="13" t="s">
        <v>11</v>
      </c>
      <c r="F210" s="13">
        <v>6</v>
      </c>
      <c r="G210" s="116">
        <v>35</v>
      </c>
      <c r="H210" s="15">
        <f t="shared" si="22"/>
        <v>83.333333333333343</v>
      </c>
      <c r="I210" s="12" t="s">
        <v>12</v>
      </c>
      <c r="J210">
        <v>209</v>
      </c>
    </row>
    <row r="211" spans="1:10" ht="15.75" x14ac:dyDescent="0.25">
      <c r="A211" s="25" t="s">
        <v>298</v>
      </c>
      <c r="B211" s="14" t="s">
        <v>37</v>
      </c>
      <c r="C211" s="13" t="s">
        <v>38</v>
      </c>
      <c r="D211" s="13" t="s">
        <v>10</v>
      </c>
      <c r="E211" s="13" t="s">
        <v>11</v>
      </c>
      <c r="F211" s="13">
        <v>6</v>
      </c>
      <c r="G211" s="116">
        <v>34</v>
      </c>
      <c r="H211" s="15">
        <f t="shared" si="22"/>
        <v>80.952380952380949</v>
      </c>
      <c r="I211" s="12" t="s">
        <v>12</v>
      </c>
      <c r="J211">
        <v>210</v>
      </c>
    </row>
    <row r="212" spans="1:10" ht="15.75" x14ac:dyDescent="0.25">
      <c r="A212" s="25" t="s">
        <v>298</v>
      </c>
      <c r="B212" s="14" t="s">
        <v>73</v>
      </c>
      <c r="C212" s="13" t="s">
        <v>74</v>
      </c>
      <c r="D212" s="13" t="s">
        <v>55</v>
      </c>
      <c r="E212" s="13" t="s">
        <v>11</v>
      </c>
      <c r="F212" s="13">
        <v>6</v>
      </c>
      <c r="G212" s="125">
        <v>33.5</v>
      </c>
      <c r="H212" s="15">
        <f t="shared" si="22"/>
        <v>79.761904761904773</v>
      </c>
      <c r="I212" s="12" t="s">
        <v>12</v>
      </c>
      <c r="J212">
        <v>211</v>
      </c>
    </row>
    <row r="213" spans="1:10" ht="15.75" x14ac:dyDescent="0.25">
      <c r="A213" s="25" t="s">
        <v>298</v>
      </c>
      <c r="B213" s="14" t="s">
        <v>64</v>
      </c>
      <c r="C213" s="13" t="s">
        <v>65</v>
      </c>
      <c r="D213" s="13" t="s">
        <v>66</v>
      </c>
      <c r="E213" s="13" t="s">
        <v>11</v>
      </c>
      <c r="F213" s="13">
        <v>6</v>
      </c>
      <c r="G213" s="126">
        <v>33.5</v>
      </c>
      <c r="H213" s="15">
        <f t="shared" si="22"/>
        <v>79.761904761904773</v>
      </c>
      <c r="I213" s="12" t="s">
        <v>12</v>
      </c>
      <c r="J213">
        <v>212</v>
      </c>
    </row>
    <row r="214" spans="1:10" ht="15.75" x14ac:dyDescent="0.25">
      <c r="A214" s="25" t="s">
        <v>298</v>
      </c>
      <c r="B214" s="14" t="s">
        <v>195</v>
      </c>
      <c r="C214" s="13" t="s">
        <v>127</v>
      </c>
      <c r="D214" s="13" t="s">
        <v>49</v>
      </c>
      <c r="E214" s="13" t="s">
        <v>11</v>
      </c>
      <c r="F214" s="13">
        <v>6</v>
      </c>
      <c r="G214" s="116">
        <v>33</v>
      </c>
      <c r="H214" s="15">
        <f t="shared" si="22"/>
        <v>78.571428571428569</v>
      </c>
      <c r="I214" s="12" t="s">
        <v>12</v>
      </c>
      <c r="J214">
        <v>213</v>
      </c>
    </row>
    <row r="215" spans="1:10" ht="15.75" x14ac:dyDescent="0.25">
      <c r="A215" s="25" t="s">
        <v>298</v>
      </c>
      <c r="B215" s="14" t="s">
        <v>40</v>
      </c>
      <c r="C215" s="13" t="s">
        <v>41</v>
      </c>
      <c r="D215" s="13" t="s">
        <v>42</v>
      </c>
      <c r="E215" s="13" t="s">
        <v>11</v>
      </c>
      <c r="F215" s="13">
        <v>6</v>
      </c>
      <c r="G215" s="116">
        <v>31.5</v>
      </c>
      <c r="H215" s="15">
        <f t="shared" si="22"/>
        <v>75</v>
      </c>
      <c r="I215" s="12" t="s">
        <v>12</v>
      </c>
      <c r="J215">
        <v>214</v>
      </c>
    </row>
    <row r="216" spans="1:10" ht="15.75" x14ac:dyDescent="0.25">
      <c r="A216" s="25" t="s">
        <v>298</v>
      </c>
      <c r="B216" s="14" t="s">
        <v>177</v>
      </c>
      <c r="C216" s="13" t="s">
        <v>176</v>
      </c>
      <c r="D216" s="13" t="s">
        <v>122</v>
      </c>
      <c r="E216" s="13" t="s">
        <v>19</v>
      </c>
      <c r="F216" s="13">
        <v>6</v>
      </c>
      <c r="G216" s="116">
        <v>31.5</v>
      </c>
      <c r="H216" s="15">
        <f t="shared" si="22"/>
        <v>75</v>
      </c>
      <c r="I216" s="12" t="s">
        <v>12</v>
      </c>
      <c r="J216">
        <v>215</v>
      </c>
    </row>
    <row r="217" spans="1:10" ht="15.75" x14ac:dyDescent="0.25">
      <c r="A217" s="25" t="s">
        <v>298</v>
      </c>
      <c r="B217" s="14" t="s">
        <v>309</v>
      </c>
      <c r="C217" s="13" t="s">
        <v>310</v>
      </c>
      <c r="D217" s="13" t="s">
        <v>311</v>
      </c>
      <c r="E217" s="13" t="s">
        <v>11</v>
      </c>
      <c r="F217" s="13">
        <v>4</v>
      </c>
      <c r="G217" s="12">
        <v>39</v>
      </c>
      <c r="H217" s="15">
        <f t="shared" ref="H217:H221" si="23">G217/61*100</f>
        <v>63.934426229508205</v>
      </c>
      <c r="I217" s="12" t="s">
        <v>12</v>
      </c>
      <c r="J217">
        <v>216</v>
      </c>
    </row>
    <row r="218" spans="1:10" ht="15.75" x14ac:dyDescent="0.25">
      <c r="A218" s="25" t="s">
        <v>298</v>
      </c>
      <c r="B218" s="13" t="s">
        <v>312</v>
      </c>
      <c r="C218" s="13" t="s">
        <v>205</v>
      </c>
      <c r="D218" s="13" t="s">
        <v>98</v>
      </c>
      <c r="E218" s="13" t="s">
        <v>11</v>
      </c>
      <c r="F218" s="13">
        <v>4</v>
      </c>
      <c r="G218" s="12">
        <v>35</v>
      </c>
      <c r="H218" s="15">
        <f t="shared" si="23"/>
        <v>57.377049180327866</v>
      </c>
      <c r="I218" s="12" t="s">
        <v>12</v>
      </c>
      <c r="J218">
        <v>217</v>
      </c>
    </row>
    <row r="219" spans="1:10" ht="15.75" x14ac:dyDescent="0.25">
      <c r="A219" s="25" t="s">
        <v>298</v>
      </c>
      <c r="B219" s="14" t="s">
        <v>313</v>
      </c>
      <c r="C219" s="13" t="s">
        <v>314</v>
      </c>
      <c r="D219" s="13" t="s">
        <v>117</v>
      </c>
      <c r="E219" s="13" t="s">
        <v>19</v>
      </c>
      <c r="F219" s="13">
        <v>4</v>
      </c>
      <c r="G219" s="12">
        <v>34</v>
      </c>
      <c r="H219" s="15">
        <f t="shared" si="23"/>
        <v>55.737704918032783</v>
      </c>
      <c r="I219" s="12" t="s">
        <v>12</v>
      </c>
      <c r="J219">
        <v>218</v>
      </c>
    </row>
    <row r="220" spans="1:10" ht="15.75" x14ac:dyDescent="0.25">
      <c r="A220" s="25" t="s">
        <v>298</v>
      </c>
      <c r="B220" s="14" t="s">
        <v>315</v>
      </c>
      <c r="C220" s="13" t="s">
        <v>316</v>
      </c>
      <c r="D220" s="13" t="s">
        <v>317</v>
      </c>
      <c r="E220" s="13" t="s">
        <v>19</v>
      </c>
      <c r="F220" s="13">
        <v>4</v>
      </c>
      <c r="G220" s="127">
        <v>33</v>
      </c>
      <c r="H220" s="15">
        <f t="shared" si="23"/>
        <v>54.098360655737707</v>
      </c>
      <c r="I220" s="12" t="s">
        <v>12</v>
      </c>
      <c r="J220">
        <v>219</v>
      </c>
    </row>
    <row r="221" spans="1:10" ht="15.75" x14ac:dyDescent="0.25">
      <c r="A221" s="25" t="s">
        <v>298</v>
      </c>
      <c r="B221" s="14" t="s">
        <v>318</v>
      </c>
      <c r="C221" s="13" t="s">
        <v>319</v>
      </c>
      <c r="D221" s="13" t="s">
        <v>320</v>
      </c>
      <c r="E221" s="13" t="s">
        <v>19</v>
      </c>
      <c r="F221" s="13">
        <v>4</v>
      </c>
      <c r="G221" s="12">
        <v>33</v>
      </c>
      <c r="H221" s="15">
        <f t="shared" si="23"/>
        <v>54.098360655737707</v>
      </c>
      <c r="I221" s="12" t="s">
        <v>12</v>
      </c>
      <c r="J221">
        <v>220</v>
      </c>
    </row>
    <row r="222" spans="1:10" ht="15.75" x14ac:dyDescent="0.25">
      <c r="A222" s="25" t="s">
        <v>328</v>
      </c>
      <c r="B222" s="128" t="s">
        <v>321</v>
      </c>
      <c r="C222" s="129" t="s">
        <v>38</v>
      </c>
      <c r="D222" s="130" t="s">
        <v>10</v>
      </c>
      <c r="E222" s="131" t="s">
        <v>11</v>
      </c>
      <c r="F222" s="132">
        <v>10</v>
      </c>
      <c r="G222" s="133">
        <v>32</v>
      </c>
      <c r="H222" s="134">
        <f t="shared" ref="H222:H236" si="24">G222/50*100</f>
        <v>64</v>
      </c>
      <c r="I222" s="120" t="s">
        <v>12</v>
      </c>
      <c r="J222">
        <v>221</v>
      </c>
    </row>
    <row r="223" spans="1:10" ht="15.75" x14ac:dyDescent="0.25">
      <c r="A223" s="25" t="s">
        <v>328</v>
      </c>
      <c r="B223" s="135" t="s">
        <v>322</v>
      </c>
      <c r="C223" s="136" t="s">
        <v>323</v>
      </c>
      <c r="D223" s="132" t="s">
        <v>324</v>
      </c>
      <c r="E223" s="132" t="s">
        <v>19</v>
      </c>
      <c r="F223" s="131">
        <v>10</v>
      </c>
      <c r="G223" s="133">
        <v>32</v>
      </c>
      <c r="H223" s="134">
        <f t="shared" si="24"/>
        <v>64</v>
      </c>
      <c r="I223" s="120" t="s">
        <v>12</v>
      </c>
      <c r="J223">
        <v>222</v>
      </c>
    </row>
    <row r="224" spans="1:10" ht="15.75" x14ac:dyDescent="0.25">
      <c r="A224" s="25" t="s">
        <v>328</v>
      </c>
      <c r="B224" s="135" t="s">
        <v>325</v>
      </c>
      <c r="C224" s="130" t="s">
        <v>326</v>
      </c>
      <c r="D224" s="132" t="s">
        <v>125</v>
      </c>
      <c r="E224" s="132" t="s">
        <v>19</v>
      </c>
      <c r="F224" s="132">
        <v>10</v>
      </c>
      <c r="G224" s="137">
        <v>30</v>
      </c>
      <c r="H224" s="134">
        <f t="shared" si="24"/>
        <v>60</v>
      </c>
      <c r="I224" s="120" t="s">
        <v>12</v>
      </c>
      <c r="J224">
        <v>223</v>
      </c>
    </row>
    <row r="225" spans="1:10" ht="15.75" x14ac:dyDescent="0.25">
      <c r="A225" s="25" t="s">
        <v>328</v>
      </c>
      <c r="B225" s="128" t="s">
        <v>327</v>
      </c>
      <c r="C225" s="129" t="s">
        <v>158</v>
      </c>
      <c r="D225" s="130" t="s">
        <v>72</v>
      </c>
      <c r="E225" s="131" t="s">
        <v>19</v>
      </c>
      <c r="F225" s="131">
        <v>10</v>
      </c>
      <c r="G225" s="133">
        <v>30</v>
      </c>
      <c r="H225" s="134">
        <f t="shared" si="24"/>
        <v>60</v>
      </c>
      <c r="I225" s="120" t="s">
        <v>12</v>
      </c>
      <c r="J225">
        <v>224</v>
      </c>
    </row>
    <row r="226" spans="1:10" ht="15.75" x14ac:dyDescent="0.25">
      <c r="A226" s="25" t="s">
        <v>328</v>
      </c>
      <c r="B226" s="135" t="s">
        <v>126</v>
      </c>
      <c r="C226" s="136" t="s">
        <v>127</v>
      </c>
      <c r="D226" s="132" t="s">
        <v>55</v>
      </c>
      <c r="E226" s="132" t="s">
        <v>11</v>
      </c>
      <c r="F226" s="132">
        <v>10</v>
      </c>
      <c r="G226" s="133">
        <v>30</v>
      </c>
      <c r="H226" s="134">
        <f t="shared" si="24"/>
        <v>60</v>
      </c>
      <c r="I226" s="120" t="s">
        <v>12</v>
      </c>
      <c r="J226">
        <v>225</v>
      </c>
    </row>
    <row r="227" spans="1:10" ht="15.75" x14ac:dyDescent="0.25">
      <c r="A227" s="25" t="s">
        <v>328</v>
      </c>
      <c r="B227" s="135" t="s">
        <v>130</v>
      </c>
      <c r="C227" s="136" t="s">
        <v>131</v>
      </c>
      <c r="D227" s="132" t="s">
        <v>132</v>
      </c>
      <c r="E227" s="132" t="s">
        <v>11</v>
      </c>
      <c r="F227" s="132">
        <v>10</v>
      </c>
      <c r="G227" s="133">
        <v>30</v>
      </c>
      <c r="H227" s="134">
        <f t="shared" si="24"/>
        <v>60</v>
      </c>
      <c r="I227" s="120" t="s">
        <v>12</v>
      </c>
      <c r="J227">
        <v>226</v>
      </c>
    </row>
    <row r="228" spans="1:10" ht="15.75" x14ac:dyDescent="0.25">
      <c r="A228" s="25" t="s">
        <v>328</v>
      </c>
      <c r="B228" s="135" t="s">
        <v>133</v>
      </c>
      <c r="C228" s="136" t="s">
        <v>134</v>
      </c>
      <c r="D228" s="132" t="s">
        <v>88</v>
      </c>
      <c r="E228" s="132" t="s">
        <v>19</v>
      </c>
      <c r="F228" s="131">
        <v>10</v>
      </c>
      <c r="G228" s="138">
        <v>27</v>
      </c>
      <c r="H228" s="134">
        <f t="shared" si="24"/>
        <v>54</v>
      </c>
      <c r="I228" s="120" t="s">
        <v>12</v>
      </c>
      <c r="J228">
        <v>227</v>
      </c>
    </row>
    <row r="229" spans="1:10" ht="15.75" x14ac:dyDescent="0.25">
      <c r="A229" s="25" t="s">
        <v>328</v>
      </c>
      <c r="B229" s="135" t="s">
        <v>103</v>
      </c>
      <c r="C229" s="13" t="s">
        <v>104</v>
      </c>
      <c r="D229" s="13" t="s">
        <v>105</v>
      </c>
      <c r="E229" s="13" t="s">
        <v>19</v>
      </c>
      <c r="F229" s="13">
        <v>9</v>
      </c>
      <c r="G229" s="121">
        <v>39</v>
      </c>
      <c r="H229" s="139">
        <f t="shared" si="24"/>
        <v>78</v>
      </c>
      <c r="I229" s="120" t="s">
        <v>12</v>
      </c>
      <c r="J229">
        <v>228</v>
      </c>
    </row>
    <row r="230" spans="1:10" ht="15.75" x14ac:dyDescent="0.25">
      <c r="A230" s="25" t="s">
        <v>328</v>
      </c>
      <c r="B230" s="135" t="s">
        <v>107</v>
      </c>
      <c r="C230" s="13" t="s">
        <v>108</v>
      </c>
      <c r="D230" s="13" t="s">
        <v>109</v>
      </c>
      <c r="E230" s="13" t="s">
        <v>19</v>
      </c>
      <c r="F230" s="13">
        <v>9</v>
      </c>
      <c r="G230" s="120">
        <v>36</v>
      </c>
      <c r="H230" s="139">
        <f t="shared" si="24"/>
        <v>72</v>
      </c>
      <c r="I230" s="120" t="s">
        <v>12</v>
      </c>
      <c r="J230">
        <v>229</v>
      </c>
    </row>
    <row r="231" spans="1:10" ht="15.75" x14ac:dyDescent="0.25">
      <c r="A231" s="25" t="s">
        <v>328</v>
      </c>
      <c r="B231" s="135" t="s">
        <v>329</v>
      </c>
      <c r="C231" s="13" t="s">
        <v>330</v>
      </c>
      <c r="D231" s="13" t="s">
        <v>179</v>
      </c>
      <c r="E231" s="13" t="s">
        <v>19</v>
      </c>
      <c r="F231" s="13">
        <v>9</v>
      </c>
      <c r="G231" s="120">
        <v>30</v>
      </c>
      <c r="H231" s="139">
        <f t="shared" si="24"/>
        <v>60</v>
      </c>
      <c r="I231" s="120" t="s">
        <v>12</v>
      </c>
      <c r="J231">
        <v>230</v>
      </c>
    </row>
    <row r="232" spans="1:10" ht="15.75" x14ac:dyDescent="0.25">
      <c r="A232" s="25" t="s">
        <v>328</v>
      </c>
      <c r="B232" s="135" t="s">
        <v>59</v>
      </c>
      <c r="C232" s="13" t="s">
        <v>331</v>
      </c>
      <c r="D232" s="13" t="s">
        <v>61</v>
      </c>
      <c r="E232" s="13" t="s">
        <v>11</v>
      </c>
      <c r="F232" s="13">
        <v>9</v>
      </c>
      <c r="G232" s="120">
        <v>29</v>
      </c>
      <c r="H232" s="139">
        <f t="shared" si="24"/>
        <v>57.999999999999993</v>
      </c>
      <c r="I232" s="120" t="s">
        <v>12</v>
      </c>
      <c r="J232">
        <v>231</v>
      </c>
    </row>
    <row r="233" spans="1:10" ht="15.75" x14ac:dyDescent="0.25">
      <c r="A233" s="25" t="s">
        <v>328</v>
      </c>
      <c r="B233" s="135" t="s">
        <v>121</v>
      </c>
      <c r="C233" s="13" t="s">
        <v>119</v>
      </c>
      <c r="D233" s="13" t="s">
        <v>122</v>
      </c>
      <c r="E233" s="13" t="s">
        <v>19</v>
      </c>
      <c r="F233" s="13">
        <v>9</v>
      </c>
      <c r="G233" s="121">
        <v>28</v>
      </c>
      <c r="H233" s="139">
        <f t="shared" si="24"/>
        <v>56.000000000000007</v>
      </c>
      <c r="I233" s="120" t="s">
        <v>12</v>
      </c>
      <c r="J233">
        <v>232</v>
      </c>
    </row>
    <row r="234" spans="1:10" ht="15.75" x14ac:dyDescent="0.25">
      <c r="A234" s="25" t="s">
        <v>328</v>
      </c>
      <c r="B234" s="135" t="s">
        <v>332</v>
      </c>
      <c r="C234" s="13" t="s">
        <v>333</v>
      </c>
      <c r="D234" s="13" t="s">
        <v>109</v>
      </c>
      <c r="E234" s="13" t="s">
        <v>19</v>
      </c>
      <c r="F234" s="13">
        <v>9</v>
      </c>
      <c r="G234" s="120">
        <v>27</v>
      </c>
      <c r="H234" s="139">
        <f t="shared" si="24"/>
        <v>54</v>
      </c>
      <c r="I234" s="120" t="s">
        <v>12</v>
      </c>
      <c r="J234">
        <v>233</v>
      </c>
    </row>
    <row r="235" spans="1:10" ht="15.75" x14ac:dyDescent="0.25">
      <c r="A235" s="25" t="s">
        <v>328</v>
      </c>
      <c r="B235" s="135" t="s">
        <v>106</v>
      </c>
      <c r="C235" s="13" t="s">
        <v>38</v>
      </c>
      <c r="D235" s="13" t="s">
        <v>10</v>
      </c>
      <c r="E235" s="13" t="s">
        <v>11</v>
      </c>
      <c r="F235" s="13">
        <v>9</v>
      </c>
      <c r="G235" s="120">
        <v>27</v>
      </c>
      <c r="H235" s="139">
        <f t="shared" si="24"/>
        <v>54</v>
      </c>
      <c r="I235" s="120" t="s">
        <v>12</v>
      </c>
      <c r="J235">
        <v>234</v>
      </c>
    </row>
    <row r="236" spans="1:10" ht="15.75" x14ac:dyDescent="0.25">
      <c r="A236" s="25" t="s">
        <v>328</v>
      </c>
      <c r="B236" s="135" t="s">
        <v>334</v>
      </c>
      <c r="C236" s="13" t="s">
        <v>95</v>
      </c>
      <c r="D236" s="13" t="s">
        <v>335</v>
      </c>
      <c r="E236" s="13" t="s">
        <v>19</v>
      </c>
      <c r="F236" s="13">
        <v>9</v>
      </c>
      <c r="G236" s="120">
        <v>25</v>
      </c>
      <c r="H236" s="139">
        <f t="shared" si="24"/>
        <v>50</v>
      </c>
      <c r="I236" s="120" t="s">
        <v>12</v>
      </c>
      <c r="J236">
        <v>235</v>
      </c>
    </row>
    <row r="237" spans="1:10" ht="15.75" x14ac:dyDescent="0.25">
      <c r="A237" s="25" t="s">
        <v>328</v>
      </c>
      <c r="B237" s="135" t="s">
        <v>218</v>
      </c>
      <c r="C237" s="13" t="s">
        <v>124</v>
      </c>
      <c r="D237" s="13" t="s">
        <v>109</v>
      </c>
      <c r="E237" s="13" t="s">
        <v>19</v>
      </c>
      <c r="F237" s="141">
        <v>8</v>
      </c>
      <c r="G237" s="120">
        <v>44</v>
      </c>
      <c r="H237" s="143">
        <f>G237/50*100</f>
        <v>88</v>
      </c>
      <c r="I237" s="144" t="s">
        <v>12</v>
      </c>
      <c r="J237">
        <v>236</v>
      </c>
    </row>
    <row r="238" spans="1:10" ht="15.75" x14ac:dyDescent="0.25">
      <c r="A238" s="25" t="s">
        <v>328</v>
      </c>
      <c r="B238" s="135" t="s">
        <v>219</v>
      </c>
      <c r="C238" s="13" t="s">
        <v>220</v>
      </c>
      <c r="D238" s="13" t="s">
        <v>221</v>
      </c>
      <c r="E238" s="13" t="s">
        <v>11</v>
      </c>
      <c r="F238" s="141">
        <v>8</v>
      </c>
      <c r="G238" s="121">
        <v>42</v>
      </c>
      <c r="H238" s="143">
        <f>G238/50*100</f>
        <v>84</v>
      </c>
      <c r="I238" s="144" t="s">
        <v>12</v>
      </c>
      <c r="J238">
        <v>237</v>
      </c>
    </row>
    <row r="239" spans="1:10" ht="15.75" x14ac:dyDescent="0.25">
      <c r="A239" s="25" t="s">
        <v>328</v>
      </c>
      <c r="B239" s="135" t="s">
        <v>157</v>
      </c>
      <c r="C239" s="13" t="s">
        <v>158</v>
      </c>
      <c r="D239" s="13" t="s">
        <v>72</v>
      </c>
      <c r="E239" s="13" t="s">
        <v>19</v>
      </c>
      <c r="F239" s="141">
        <v>8</v>
      </c>
      <c r="G239" s="120">
        <v>40</v>
      </c>
      <c r="H239" s="143">
        <f>G239/50*100</f>
        <v>80</v>
      </c>
      <c r="I239" s="144" t="s">
        <v>12</v>
      </c>
      <c r="J239">
        <v>238</v>
      </c>
    </row>
    <row r="240" spans="1:10" ht="15.75" x14ac:dyDescent="0.25">
      <c r="A240" s="25" t="s">
        <v>328</v>
      </c>
      <c r="B240" s="128" t="s">
        <v>225</v>
      </c>
      <c r="C240" s="141" t="s">
        <v>57</v>
      </c>
      <c r="D240" s="141" t="s">
        <v>215</v>
      </c>
      <c r="E240" s="141" t="s">
        <v>11</v>
      </c>
      <c r="F240" s="13">
        <v>8</v>
      </c>
      <c r="G240" s="120">
        <v>34</v>
      </c>
      <c r="H240" s="143">
        <f>G240/50*100</f>
        <v>68</v>
      </c>
      <c r="I240" s="144" t="s">
        <v>12</v>
      </c>
      <c r="J240">
        <v>239</v>
      </c>
    </row>
    <row r="241" spans="1:10" ht="15.75" x14ac:dyDescent="0.25">
      <c r="A241" s="25" t="s">
        <v>328</v>
      </c>
      <c r="B241" s="135" t="s">
        <v>101</v>
      </c>
      <c r="C241" s="13" t="s">
        <v>102</v>
      </c>
      <c r="D241" s="13" t="s">
        <v>10</v>
      </c>
      <c r="E241" s="13" t="s">
        <v>11</v>
      </c>
      <c r="F241" s="141">
        <v>8</v>
      </c>
      <c r="G241" s="145">
        <v>33</v>
      </c>
      <c r="H241" s="143">
        <f>G241/50*100</f>
        <v>66</v>
      </c>
      <c r="I241" s="144" t="s">
        <v>12</v>
      </c>
      <c r="J241">
        <v>240</v>
      </c>
    </row>
    <row r="242" spans="1:10" ht="15.75" x14ac:dyDescent="0.25">
      <c r="A242" s="25" t="s">
        <v>328</v>
      </c>
      <c r="B242" s="135" t="s">
        <v>149</v>
      </c>
      <c r="C242" s="13" t="s">
        <v>150</v>
      </c>
      <c r="D242" s="13" t="s">
        <v>83</v>
      </c>
      <c r="E242" s="13" t="s">
        <v>11</v>
      </c>
      <c r="F242" s="141">
        <v>8</v>
      </c>
      <c r="G242" s="142">
        <v>27</v>
      </c>
      <c r="H242" s="143">
        <f>G242/50*100</f>
        <v>54</v>
      </c>
      <c r="I242" s="144" t="s">
        <v>12</v>
      </c>
      <c r="J242">
        <v>241</v>
      </c>
    </row>
    <row r="243" spans="1:10" ht="15.75" x14ac:dyDescent="0.25">
      <c r="A243" s="25" t="s">
        <v>328</v>
      </c>
      <c r="B243" s="128" t="s">
        <v>304</v>
      </c>
      <c r="C243" s="141" t="s">
        <v>305</v>
      </c>
      <c r="D243" s="141" t="s">
        <v>306</v>
      </c>
      <c r="E243" s="141" t="s">
        <v>19</v>
      </c>
      <c r="F243" s="141">
        <v>7</v>
      </c>
      <c r="G243" s="120">
        <v>40</v>
      </c>
      <c r="H243" s="143">
        <f>G243/50*100</f>
        <v>80</v>
      </c>
      <c r="I243" s="140" t="s">
        <v>12</v>
      </c>
      <c r="J243">
        <v>242</v>
      </c>
    </row>
    <row r="244" spans="1:10" ht="15.75" x14ac:dyDescent="0.25">
      <c r="A244" s="25" t="s">
        <v>328</v>
      </c>
      <c r="B244" s="128" t="s">
        <v>247</v>
      </c>
      <c r="C244" s="141" t="s">
        <v>158</v>
      </c>
      <c r="D244" s="141" t="s">
        <v>77</v>
      </c>
      <c r="E244" s="141" t="s">
        <v>19</v>
      </c>
      <c r="F244" s="13">
        <v>7</v>
      </c>
      <c r="G244" s="120">
        <v>40</v>
      </c>
      <c r="H244" s="143">
        <f>G244/50*100</f>
        <v>80</v>
      </c>
      <c r="I244" s="140" t="s">
        <v>12</v>
      </c>
      <c r="J244">
        <v>243</v>
      </c>
    </row>
    <row r="245" spans="1:10" ht="15.75" x14ac:dyDescent="0.25">
      <c r="A245" s="25" t="s">
        <v>328</v>
      </c>
      <c r="B245" s="128" t="s">
        <v>233</v>
      </c>
      <c r="C245" s="141" t="s">
        <v>191</v>
      </c>
      <c r="D245" s="141" t="s">
        <v>22</v>
      </c>
      <c r="E245" s="141" t="s">
        <v>19</v>
      </c>
      <c r="F245" s="141">
        <v>7</v>
      </c>
      <c r="G245" s="120">
        <v>33</v>
      </c>
      <c r="H245" s="143">
        <f>G245/50*100</f>
        <v>66</v>
      </c>
      <c r="I245" s="140" t="s">
        <v>12</v>
      </c>
      <c r="J245">
        <v>244</v>
      </c>
    </row>
    <row r="246" spans="1:10" ht="15.75" x14ac:dyDescent="0.25">
      <c r="A246" s="25" t="s">
        <v>328</v>
      </c>
      <c r="B246" s="128" t="s">
        <v>153</v>
      </c>
      <c r="C246" s="141" t="s">
        <v>154</v>
      </c>
      <c r="D246" s="146" t="s">
        <v>77</v>
      </c>
      <c r="E246" s="141" t="s">
        <v>19</v>
      </c>
      <c r="F246" s="13">
        <v>7</v>
      </c>
      <c r="G246" s="120">
        <v>29</v>
      </c>
      <c r="H246" s="143">
        <f>G246/50*100</f>
        <v>57.999999999999993</v>
      </c>
      <c r="I246" s="140" t="s">
        <v>12</v>
      </c>
      <c r="J246">
        <v>245</v>
      </c>
    </row>
    <row r="247" spans="1:10" ht="15.75" x14ac:dyDescent="0.25">
      <c r="A247" s="25" t="s">
        <v>328</v>
      </c>
      <c r="B247" s="147" t="s">
        <v>37</v>
      </c>
      <c r="C247" s="148" t="s">
        <v>38</v>
      </c>
      <c r="D247" s="148" t="s">
        <v>10</v>
      </c>
      <c r="E247" s="131" t="s">
        <v>11</v>
      </c>
      <c r="F247" s="149">
        <v>6</v>
      </c>
      <c r="G247" s="120">
        <v>44</v>
      </c>
      <c r="H247" s="143">
        <f>G247/50*100</f>
        <v>88</v>
      </c>
      <c r="I247" s="120" t="s">
        <v>12</v>
      </c>
      <c r="J247">
        <v>246</v>
      </c>
    </row>
    <row r="248" spans="1:10" ht="15.75" x14ac:dyDescent="0.25">
      <c r="A248" s="25" t="s">
        <v>328</v>
      </c>
      <c r="B248" s="150" t="s">
        <v>50</v>
      </c>
      <c r="C248" s="149" t="s">
        <v>51</v>
      </c>
      <c r="D248" s="149" t="s">
        <v>52</v>
      </c>
      <c r="E248" s="132" t="s">
        <v>19</v>
      </c>
      <c r="F248" s="149">
        <v>6</v>
      </c>
      <c r="G248" s="120">
        <v>36</v>
      </c>
      <c r="H248" s="143">
        <f>G248/50*100</f>
        <v>72</v>
      </c>
      <c r="I248" s="120" t="s">
        <v>12</v>
      </c>
      <c r="J248">
        <v>247</v>
      </c>
    </row>
    <row r="249" spans="1:10" ht="15.75" x14ac:dyDescent="0.25">
      <c r="A249" s="25" t="s">
        <v>338</v>
      </c>
      <c r="B249" s="14" t="s">
        <v>336</v>
      </c>
      <c r="C249" s="13" t="s">
        <v>165</v>
      </c>
      <c r="D249" s="13" t="s">
        <v>10</v>
      </c>
      <c r="E249" s="13" t="s">
        <v>11</v>
      </c>
      <c r="F249" s="13">
        <v>11</v>
      </c>
      <c r="G249" s="151">
        <v>42</v>
      </c>
      <c r="H249" s="15">
        <f>G249/54*100</f>
        <v>77.777777777777786</v>
      </c>
      <c r="I249" s="12" t="s">
        <v>12</v>
      </c>
      <c r="J249">
        <v>248</v>
      </c>
    </row>
    <row r="250" spans="1:10" ht="15.75" x14ac:dyDescent="0.25">
      <c r="A250" s="25" t="s">
        <v>338</v>
      </c>
      <c r="B250" s="14" t="s">
        <v>337</v>
      </c>
      <c r="C250" s="13" t="s">
        <v>199</v>
      </c>
      <c r="D250" s="13" t="s">
        <v>69</v>
      </c>
      <c r="E250" s="13" t="s">
        <v>19</v>
      </c>
      <c r="F250" s="13">
        <v>11</v>
      </c>
      <c r="G250" s="12">
        <v>38</v>
      </c>
      <c r="H250" s="15">
        <f>G250/54*100</f>
        <v>70.370370370370367</v>
      </c>
      <c r="I250" s="12" t="s">
        <v>12</v>
      </c>
      <c r="J250">
        <v>249</v>
      </c>
    </row>
    <row r="251" spans="1:10" ht="15.75" x14ac:dyDescent="0.25">
      <c r="A251" s="25" t="s">
        <v>338</v>
      </c>
      <c r="B251" s="14" t="s">
        <v>162</v>
      </c>
      <c r="C251" s="13" t="s">
        <v>65</v>
      </c>
      <c r="D251" s="13" t="s">
        <v>163</v>
      </c>
      <c r="E251" s="13" t="s">
        <v>11</v>
      </c>
      <c r="F251" s="13">
        <v>11</v>
      </c>
      <c r="G251" s="12">
        <v>38</v>
      </c>
      <c r="H251" s="15">
        <f>G251/54*100</f>
        <v>70.370370370370367</v>
      </c>
      <c r="I251" s="12" t="s">
        <v>12</v>
      </c>
      <c r="J251">
        <v>250</v>
      </c>
    </row>
    <row r="252" spans="1:10" ht="15.75" x14ac:dyDescent="0.25">
      <c r="A252" s="25" t="s">
        <v>338</v>
      </c>
      <c r="B252" s="135" t="s">
        <v>339</v>
      </c>
      <c r="C252" s="136" t="s">
        <v>65</v>
      </c>
      <c r="D252" s="13" t="s">
        <v>100</v>
      </c>
      <c r="E252" s="13" t="s">
        <v>11</v>
      </c>
      <c r="F252" s="13">
        <v>10</v>
      </c>
      <c r="G252" s="140">
        <v>36</v>
      </c>
      <c r="H252" s="143">
        <f>G252/53*100</f>
        <v>67.924528301886795</v>
      </c>
      <c r="I252" s="140" t="s">
        <v>12</v>
      </c>
      <c r="J252">
        <v>251</v>
      </c>
    </row>
    <row r="253" spans="1:10" ht="15.75" x14ac:dyDescent="0.25">
      <c r="A253" s="25" t="s">
        <v>338</v>
      </c>
      <c r="B253" s="128" t="s">
        <v>173</v>
      </c>
      <c r="C253" s="129" t="s">
        <v>160</v>
      </c>
      <c r="D253" s="141" t="s">
        <v>49</v>
      </c>
      <c r="E253" s="141" t="s">
        <v>11</v>
      </c>
      <c r="F253" s="13">
        <v>10</v>
      </c>
      <c r="G253" s="120">
        <v>36</v>
      </c>
      <c r="H253" s="143">
        <f>G253/53*100</f>
        <v>67.924528301886795</v>
      </c>
      <c r="I253" s="140" t="s">
        <v>12</v>
      </c>
      <c r="J253">
        <v>252</v>
      </c>
    </row>
    <row r="254" spans="1:10" ht="15.75" x14ac:dyDescent="0.25">
      <c r="A254" s="25" t="s">
        <v>338</v>
      </c>
      <c r="B254" s="135" t="s">
        <v>340</v>
      </c>
      <c r="C254" s="13" t="s">
        <v>341</v>
      </c>
      <c r="D254" s="13" t="s">
        <v>342</v>
      </c>
      <c r="E254" s="13" t="s">
        <v>11</v>
      </c>
      <c r="F254" s="13">
        <v>10</v>
      </c>
      <c r="G254" s="120">
        <v>33</v>
      </c>
      <c r="H254" s="143">
        <f>G254/53*100</f>
        <v>62.264150943396224</v>
      </c>
      <c r="I254" s="140" t="s">
        <v>12</v>
      </c>
      <c r="J254">
        <v>253</v>
      </c>
    </row>
    <row r="255" spans="1:10" ht="15.75" x14ac:dyDescent="0.25">
      <c r="A255" s="25" t="s">
        <v>338</v>
      </c>
      <c r="B255" s="135" t="s">
        <v>174</v>
      </c>
      <c r="C255" s="13" t="s">
        <v>175</v>
      </c>
      <c r="D255" s="13" t="s">
        <v>83</v>
      </c>
      <c r="E255" s="13" t="s">
        <v>11</v>
      </c>
      <c r="F255" s="120">
        <v>9</v>
      </c>
      <c r="G255" s="152">
        <v>25</v>
      </c>
      <c r="H255" s="143">
        <f t="shared" ref="H255" si="25">G255/28*100</f>
        <v>89.285714285714292</v>
      </c>
      <c r="I255" s="120" t="s">
        <v>12</v>
      </c>
      <c r="J255">
        <v>254</v>
      </c>
    </row>
    <row r="256" spans="1:10" ht="15.75" x14ac:dyDescent="0.25">
      <c r="A256" s="25" t="s">
        <v>343</v>
      </c>
      <c r="B256" s="135" t="s">
        <v>161</v>
      </c>
      <c r="C256" s="13" t="s">
        <v>102</v>
      </c>
      <c r="D256" s="153" t="s">
        <v>49</v>
      </c>
      <c r="E256" s="13" t="s">
        <v>11</v>
      </c>
      <c r="F256" s="13">
        <v>11</v>
      </c>
      <c r="G256" s="120">
        <v>74</v>
      </c>
      <c r="H256" s="143">
        <f>G256/100*100</f>
        <v>74</v>
      </c>
      <c r="I256" s="120" t="s">
        <v>12</v>
      </c>
      <c r="J256">
        <v>255</v>
      </c>
    </row>
    <row r="257" spans="1:10" ht="15.75" x14ac:dyDescent="0.25">
      <c r="A257" s="25" t="s">
        <v>343</v>
      </c>
      <c r="B257" s="135" t="s">
        <v>337</v>
      </c>
      <c r="C257" s="13" t="s">
        <v>199</v>
      </c>
      <c r="D257" s="153" t="s">
        <v>69</v>
      </c>
      <c r="E257" s="13" t="s">
        <v>19</v>
      </c>
      <c r="F257" s="13">
        <v>11</v>
      </c>
      <c r="G257" s="120">
        <v>72</v>
      </c>
      <c r="H257" s="143">
        <f t="shared" ref="H257:H259" si="26">G257/100*100</f>
        <v>72</v>
      </c>
      <c r="I257" s="120" t="s">
        <v>12</v>
      </c>
      <c r="J257">
        <v>256</v>
      </c>
    </row>
    <row r="258" spans="1:10" ht="15.75" x14ac:dyDescent="0.25">
      <c r="A258" s="25" t="s">
        <v>343</v>
      </c>
      <c r="B258" s="135" t="s">
        <v>171</v>
      </c>
      <c r="C258" s="13" t="s">
        <v>154</v>
      </c>
      <c r="D258" s="153" t="s">
        <v>172</v>
      </c>
      <c r="E258" s="13" t="s">
        <v>19</v>
      </c>
      <c r="F258" s="13">
        <v>11</v>
      </c>
      <c r="G258" s="140">
        <v>69</v>
      </c>
      <c r="H258" s="143">
        <f t="shared" si="26"/>
        <v>69</v>
      </c>
      <c r="I258" s="120" t="s">
        <v>12</v>
      </c>
      <c r="J258">
        <v>257</v>
      </c>
    </row>
    <row r="259" spans="1:10" ht="15.75" x14ac:dyDescent="0.25">
      <c r="A259" s="25" t="s">
        <v>343</v>
      </c>
      <c r="B259" s="135" t="s">
        <v>137</v>
      </c>
      <c r="C259" s="13" t="s">
        <v>138</v>
      </c>
      <c r="D259" s="153" t="s">
        <v>25</v>
      </c>
      <c r="E259" s="13" t="s">
        <v>19</v>
      </c>
      <c r="F259" s="13">
        <v>11</v>
      </c>
      <c r="G259" s="140">
        <v>66</v>
      </c>
      <c r="H259" s="143">
        <f t="shared" si="26"/>
        <v>66</v>
      </c>
      <c r="I259" s="120" t="s">
        <v>12</v>
      </c>
      <c r="J259">
        <v>258</v>
      </c>
    </row>
    <row r="260" spans="1:10" ht="15.75" x14ac:dyDescent="0.25">
      <c r="A260" s="25" t="s">
        <v>343</v>
      </c>
      <c r="B260" s="135" t="s">
        <v>344</v>
      </c>
      <c r="C260" s="136" t="s">
        <v>74</v>
      </c>
      <c r="D260" s="13" t="s">
        <v>132</v>
      </c>
      <c r="E260" s="13" t="s">
        <v>11</v>
      </c>
      <c r="F260" s="141">
        <v>10</v>
      </c>
      <c r="G260" s="120">
        <v>87</v>
      </c>
      <c r="H260" s="139">
        <f>G260/100*100</f>
        <v>87</v>
      </c>
      <c r="I260" s="120" t="s">
        <v>12</v>
      </c>
      <c r="J260">
        <v>259</v>
      </c>
    </row>
    <row r="261" spans="1:10" ht="15.75" x14ac:dyDescent="0.25">
      <c r="A261" s="25" t="s">
        <v>343</v>
      </c>
      <c r="B261" s="154" t="s">
        <v>345</v>
      </c>
      <c r="C261" s="155" t="s">
        <v>184</v>
      </c>
      <c r="D261" s="13" t="s">
        <v>272</v>
      </c>
      <c r="E261" s="13" t="s">
        <v>11</v>
      </c>
      <c r="F261" s="141">
        <v>10</v>
      </c>
      <c r="G261" s="120">
        <v>86</v>
      </c>
      <c r="H261" s="139">
        <f>G261/100*100</f>
        <v>86</v>
      </c>
      <c r="I261" s="120" t="s">
        <v>12</v>
      </c>
      <c r="J261">
        <v>260</v>
      </c>
    </row>
    <row r="262" spans="1:10" ht="15.75" x14ac:dyDescent="0.25">
      <c r="A262" s="25" t="s">
        <v>343</v>
      </c>
      <c r="B262" s="135" t="s">
        <v>106</v>
      </c>
      <c r="C262" s="13" t="s">
        <v>38</v>
      </c>
      <c r="D262" s="13" t="s">
        <v>10</v>
      </c>
      <c r="E262" s="13" t="s">
        <v>11</v>
      </c>
      <c r="F262" s="13">
        <v>9</v>
      </c>
      <c r="G262" s="120">
        <v>80</v>
      </c>
      <c r="H262" s="139">
        <f>G262/100*100</f>
        <v>80</v>
      </c>
      <c r="I262" s="120" t="s">
        <v>12</v>
      </c>
      <c r="J262">
        <v>261</v>
      </c>
    </row>
    <row r="263" spans="1:10" ht="15.75" x14ac:dyDescent="0.25">
      <c r="A263" s="25" t="s">
        <v>343</v>
      </c>
      <c r="B263" s="154" t="s">
        <v>128</v>
      </c>
      <c r="C263" s="155" t="s">
        <v>129</v>
      </c>
      <c r="D263" s="13" t="s">
        <v>117</v>
      </c>
      <c r="E263" s="13" t="s">
        <v>19</v>
      </c>
      <c r="F263" s="141">
        <v>10</v>
      </c>
      <c r="G263" s="121">
        <v>77</v>
      </c>
      <c r="H263" s="139">
        <f>G263/100*100</f>
        <v>77</v>
      </c>
      <c r="I263" s="120" t="s">
        <v>12</v>
      </c>
      <c r="J263">
        <v>262</v>
      </c>
    </row>
    <row r="264" spans="1:10" ht="15.75" x14ac:dyDescent="0.25">
      <c r="A264" s="25" t="s">
        <v>343</v>
      </c>
      <c r="B264" s="156" t="s">
        <v>321</v>
      </c>
      <c r="C264" s="157" t="s">
        <v>38</v>
      </c>
      <c r="D264" s="146" t="s">
        <v>10</v>
      </c>
      <c r="E264" s="141" t="s">
        <v>11</v>
      </c>
      <c r="F264" s="141">
        <v>10</v>
      </c>
      <c r="G264" s="121">
        <v>77</v>
      </c>
      <c r="H264" s="139">
        <f>G264/100*100</f>
        <v>77</v>
      </c>
      <c r="I264" s="120" t="s">
        <v>12</v>
      </c>
      <c r="J264">
        <v>263</v>
      </c>
    </row>
    <row r="265" spans="1:10" ht="15.75" x14ac:dyDescent="0.25">
      <c r="A265" s="25" t="s">
        <v>343</v>
      </c>
      <c r="B265" s="135" t="s">
        <v>346</v>
      </c>
      <c r="C265" s="13" t="s">
        <v>347</v>
      </c>
      <c r="D265" s="146" t="s">
        <v>132</v>
      </c>
      <c r="E265" s="13" t="s">
        <v>11</v>
      </c>
      <c r="F265" s="13">
        <v>10</v>
      </c>
      <c r="G265" s="121">
        <v>76</v>
      </c>
      <c r="H265" s="139">
        <f>G265/100*100</f>
        <v>76</v>
      </c>
      <c r="I265" s="120" t="s">
        <v>12</v>
      </c>
      <c r="J265">
        <v>264</v>
      </c>
    </row>
    <row r="266" spans="1:10" ht="15.75" x14ac:dyDescent="0.25">
      <c r="A266" s="25" t="s">
        <v>343</v>
      </c>
      <c r="B266" s="135" t="s">
        <v>278</v>
      </c>
      <c r="C266" s="136" t="s">
        <v>305</v>
      </c>
      <c r="D266" s="13" t="s">
        <v>105</v>
      </c>
      <c r="E266" s="13" t="s">
        <v>19</v>
      </c>
      <c r="F266" s="13">
        <v>10</v>
      </c>
      <c r="G266" s="121">
        <v>70</v>
      </c>
      <c r="H266" s="139">
        <f>G266/100*100</f>
        <v>70</v>
      </c>
      <c r="I266" s="120" t="s">
        <v>12</v>
      </c>
      <c r="J266">
        <v>265</v>
      </c>
    </row>
    <row r="267" spans="1:10" ht="15.75" x14ac:dyDescent="0.25">
      <c r="A267" s="25" t="s">
        <v>343</v>
      </c>
      <c r="B267" s="154" t="s">
        <v>325</v>
      </c>
      <c r="C267" s="158" t="s">
        <v>326</v>
      </c>
      <c r="D267" s="13" t="s">
        <v>125</v>
      </c>
      <c r="E267" s="13" t="s">
        <v>19</v>
      </c>
      <c r="F267" s="141">
        <v>10</v>
      </c>
      <c r="G267" s="120">
        <v>56</v>
      </c>
      <c r="H267" s="139">
        <f>G267/100*100</f>
        <v>56.000000000000007</v>
      </c>
      <c r="I267" s="120" t="s">
        <v>12</v>
      </c>
      <c r="J267">
        <v>266</v>
      </c>
    </row>
    <row r="268" spans="1:10" ht="15.75" x14ac:dyDescent="0.25">
      <c r="A268" s="25" t="s">
        <v>343</v>
      </c>
      <c r="B268" s="154" t="s">
        <v>339</v>
      </c>
      <c r="C268" s="155" t="s">
        <v>65</v>
      </c>
      <c r="D268" s="13" t="s">
        <v>100</v>
      </c>
      <c r="E268" s="13" t="s">
        <v>11</v>
      </c>
      <c r="F268" s="141">
        <v>10</v>
      </c>
      <c r="G268" s="127">
        <v>54</v>
      </c>
      <c r="H268" s="139">
        <f>G268/100*100</f>
        <v>54</v>
      </c>
      <c r="I268" s="120" t="s">
        <v>12</v>
      </c>
      <c r="J268">
        <v>267</v>
      </c>
    </row>
    <row r="269" spans="1:10" ht="15.75" x14ac:dyDescent="0.25">
      <c r="A269" s="25" t="s">
        <v>343</v>
      </c>
      <c r="B269" s="135" t="s">
        <v>16</v>
      </c>
      <c r="C269" s="13" t="s">
        <v>17</v>
      </c>
      <c r="D269" s="146" t="s">
        <v>179</v>
      </c>
      <c r="E269" s="159" t="s">
        <v>19</v>
      </c>
      <c r="F269" s="13">
        <v>7</v>
      </c>
      <c r="G269" s="120">
        <v>56</v>
      </c>
      <c r="H269" s="160">
        <f t="shared" ref="H269:H275" si="27">G269/100*100</f>
        <v>56.000000000000007</v>
      </c>
      <c r="I269" s="120" t="s">
        <v>12</v>
      </c>
      <c r="J269">
        <v>268</v>
      </c>
    </row>
    <row r="270" spans="1:10" ht="15.75" x14ac:dyDescent="0.25">
      <c r="A270" s="25" t="s">
        <v>343</v>
      </c>
      <c r="B270" s="135" t="s">
        <v>157</v>
      </c>
      <c r="C270" s="153" t="s">
        <v>158</v>
      </c>
      <c r="D270" s="13" t="s">
        <v>72</v>
      </c>
      <c r="E270" s="159" t="s">
        <v>19</v>
      </c>
      <c r="F270" s="13">
        <v>8</v>
      </c>
      <c r="G270" s="120">
        <v>53</v>
      </c>
      <c r="H270" s="160">
        <f t="shared" si="27"/>
        <v>53</v>
      </c>
      <c r="I270" s="120" t="s">
        <v>12</v>
      </c>
      <c r="J270">
        <v>269</v>
      </c>
    </row>
    <row r="271" spans="1:10" ht="15.75" x14ac:dyDescent="0.25">
      <c r="A271" s="25" t="s">
        <v>343</v>
      </c>
      <c r="B271" s="135" t="s">
        <v>149</v>
      </c>
      <c r="C271" s="153" t="s">
        <v>150</v>
      </c>
      <c r="D271" s="13" t="s">
        <v>83</v>
      </c>
      <c r="E271" s="159" t="s">
        <v>11</v>
      </c>
      <c r="F271" s="13">
        <v>8</v>
      </c>
      <c r="G271" s="145">
        <v>52</v>
      </c>
      <c r="H271" s="160">
        <f t="shared" si="27"/>
        <v>52</v>
      </c>
      <c r="I271" s="120" t="s">
        <v>12</v>
      </c>
      <c r="J271">
        <v>270</v>
      </c>
    </row>
    <row r="272" spans="1:10" ht="15.75" x14ac:dyDescent="0.25">
      <c r="A272" s="25" t="s">
        <v>343</v>
      </c>
      <c r="B272" s="135" t="s">
        <v>101</v>
      </c>
      <c r="C272" s="153" t="s">
        <v>102</v>
      </c>
      <c r="D272" s="13" t="s">
        <v>10</v>
      </c>
      <c r="E272" s="159" t="s">
        <v>11</v>
      </c>
      <c r="F272" s="13">
        <v>8</v>
      </c>
      <c r="G272" s="121">
        <v>52</v>
      </c>
      <c r="H272" s="160">
        <f t="shared" si="27"/>
        <v>52</v>
      </c>
      <c r="I272" s="120" t="s">
        <v>12</v>
      </c>
      <c r="J272">
        <v>271</v>
      </c>
    </row>
    <row r="273" spans="1:10" ht="15.75" x14ac:dyDescent="0.25">
      <c r="A273" s="25" t="s">
        <v>343</v>
      </c>
      <c r="B273" s="135" t="s">
        <v>96</v>
      </c>
      <c r="C273" s="153" t="s">
        <v>97</v>
      </c>
      <c r="D273" s="13" t="s">
        <v>98</v>
      </c>
      <c r="E273" s="159" t="s">
        <v>11</v>
      </c>
      <c r="F273" s="141">
        <v>8</v>
      </c>
      <c r="G273" s="121">
        <v>51</v>
      </c>
      <c r="H273" s="160">
        <f t="shared" si="27"/>
        <v>51</v>
      </c>
      <c r="I273" s="120" t="s">
        <v>12</v>
      </c>
      <c r="J273">
        <v>272</v>
      </c>
    </row>
    <row r="274" spans="1:10" ht="15.75" x14ac:dyDescent="0.25">
      <c r="A274" s="25" t="s">
        <v>343</v>
      </c>
      <c r="B274" s="135" t="s">
        <v>233</v>
      </c>
      <c r="C274" s="153" t="s">
        <v>191</v>
      </c>
      <c r="D274" s="13" t="s">
        <v>22</v>
      </c>
      <c r="E274" s="159" t="s">
        <v>19</v>
      </c>
      <c r="F274" s="13">
        <v>7</v>
      </c>
      <c r="G274" s="121">
        <v>51</v>
      </c>
      <c r="H274" s="160">
        <f t="shared" si="27"/>
        <v>51</v>
      </c>
      <c r="I274" s="120" t="s">
        <v>12</v>
      </c>
      <c r="J274">
        <v>273</v>
      </c>
    </row>
    <row r="275" spans="1:10" ht="15.75" x14ac:dyDescent="0.25">
      <c r="A275" s="25" t="s">
        <v>343</v>
      </c>
      <c r="B275" s="128" t="s">
        <v>153</v>
      </c>
      <c r="C275" s="161" t="s">
        <v>154</v>
      </c>
      <c r="D275" s="146" t="s">
        <v>77</v>
      </c>
      <c r="E275" s="162" t="s">
        <v>19</v>
      </c>
      <c r="F275" s="13">
        <v>7</v>
      </c>
      <c r="G275" s="120">
        <v>50</v>
      </c>
      <c r="H275" s="160">
        <f t="shared" si="27"/>
        <v>50</v>
      </c>
      <c r="I275" s="120" t="s">
        <v>12</v>
      </c>
      <c r="J275">
        <v>274</v>
      </c>
    </row>
  </sheetData>
  <dataValidations count="1">
    <dataValidation type="list" allowBlank="1" showInputMessage="1" showErrorMessage="1" error="В данное поле можно вводить только цифру от 5 до 11!" sqref="F55 F99:F102 F104 F136:F140 F149:F151 F167:F170">
      <formula1>"5,6,7,8,9,10,11"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победители</vt:lpstr>
      <vt:lpstr>призёры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Федосеева ТМ</dc:creator>
  <cp:lastModifiedBy>Федосеева ТМ</cp:lastModifiedBy>
  <dcterms:created xsi:type="dcterms:W3CDTF">2019-10-29T07:25:18Z</dcterms:created>
  <dcterms:modified xsi:type="dcterms:W3CDTF">2019-10-29T09:01:44Z</dcterms:modified>
</cp:coreProperties>
</file>